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DIC.2022\PAG. WEB DICIEMBRE 20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31" i="2"/>
  <c r="B15" i="2"/>
  <c r="D43" i="2"/>
  <c r="D44" i="2" s="1"/>
  <c r="D46" i="2" s="1"/>
  <c r="D37" i="2"/>
  <c r="D31" i="2"/>
  <c r="D30" i="2"/>
  <c r="D32" i="2" s="1"/>
  <c r="D38" i="2" s="1"/>
  <c r="D23" i="2"/>
  <c r="D24" i="2" s="1"/>
  <c r="D18" i="2"/>
  <c r="D25" i="2" s="1"/>
  <c r="D17" i="2"/>
  <c r="D15" i="2"/>
  <c r="B44" i="2" l="1"/>
  <c r="C41" i="2" l="1"/>
  <c r="C38" i="2"/>
  <c r="B37" i="2"/>
  <c r="B23" i="2"/>
  <c r="B24" i="2" s="1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<sst xmlns="http://schemas.openxmlformats.org/spreadsheetml/2006/main" count="38" uniqueCount="38">
  <si>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</si>
  <si>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</si>
  <si>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</si>
  <si>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</si>
  <si>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</si>
  <si>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</si>
  <si>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</si>
  <si>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</si>
  <si>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</si>
  <si>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</si>
  <si>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</si>
  <si>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</si>
  <si>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</si>
  <si>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</si>
  <si>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</si>
  <si>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</si>
  <si>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</si>
  <si>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</si>
  <si>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</si>
  <si>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</si>
  <si>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</si>
  <si>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</si>
  <si>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</si>
  <si>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</si>
  <si>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</si>
  <si>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</si>
  <si>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</si>
  <si>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</si>
  <si>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</si>
  <si>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</si>
  <si>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</si>
  <si>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</si>
  <si>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</si>
  <si>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</si>
  <si>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</si>
  <si>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NOVIEMBRE</t>
  </si>
  <si>
    <t>DICIEMBRE</t>
  </si>
  <si>
    <t xml:space="preserve">Al 31  de diciembre y al 30 de noviembre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</si>
</sst>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zoomScaleNormal="100" workbookViewId="0">
      <selection activeCell="B30" sqref="B30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5"/>
      <c r="B1" s="25"/>
      <c r="C1" s="25"/>
      <c r="D1" s="26"/>
      <c r="E1" s="25"/>
    </row>
    <row r="2" spans="1:5" x14ac:dyDescent="0.3">
      <c r="A2" s="25" t="s">
        <v>25</v>
      </c>
      <c r="B2" s="25"/>
      <c r="C2" s="25"/>
      <c r="D2" s="26"/>
      <c r="E2" s="25"/>
    </row>
    <row r="3" spans="1:5" ht="12.75" customHeight="1" x14ac:dyDescent="0.3">
      <c r="A3" s="25"/>
      <c r="B3" s="25"/>
      <c r="C3" s="25"/>
      <c r="D3" s="26"/>
      <c r="E3" s="25"/>
    </row>
    <row r="4" spans="1:5" ht="12.75" customHeight="1" x14ac:dyDescent="0.3">
      <c r="A4" s="25"/>
      <c r="B4" s="25"/>
      <c r="C4" s="25"/>
      <c r="D4" s="26"/>
      <c r="E4" s="25"/>
    </row>
    <row r="5" spans="1:5" ht="12.75" customHeight="1" x14ac:dyDescent="0.3">
      <c r="A5" s="25"/>
      <c r="B5" s="25"/>
      <c r="C5" s="25"/>
      <c r="D5" s="26"/>
      <c r="E5" s="25"/>
    </row>
    <row r="6" spans="1:5" ht="12.75" customHeight="1" x14ac:dyDescent="0.3">
      <c r="A6" s="38" t="s">
        <v>24</v>
      </c>
      <c r="B6" s="38"/>
      <c r="C6" s="38"/>
      <c r="D6" s="38"/>
      <c r="E6" s="38"/>
    </row>
    <row r="7" spans="1:5" ht="12.75" customHeight="1" x14ac:dyDescent="0.3">
      <c r="A7" s="38" t="s">
        <v>23</v>
      </c>
      <c r="B7" s="38"/>
      <c r="C7" s="38"/>
      <c r="D7" s="38"/>
      <c r="E7" s="38"/>
    </row>
    <row r="8" spans="1:5" ht="12.75" customHeight="1" x14ac:dyDescent="0.3">
      <c r="A8" s="38" t="s">
        <v>37</v>
      </c>
      <c r="B8" s="38"/>
      <c r="C8" s="38"/>
      <c r="D8" s="38"/>
      <c r="E8" s="38"/>
    </row>
    <row r="9" spans="1:5" ht="12.75" customHeight="1" x14ac:dyDescent="0.3">
      <c r="A9" s="38" t="s">
        <v>22</v>
      </c>
      <c r="B9" s="38"/>
      <c r="C9" s="38"/>
      <c r="D9" s="38"/>
      <c r="E9" s="38"/>
    </row>
    <row r="10" spans="1:5" ht="7.05" customHeight="1" x14ac:dyDescent="0.3">
      <c r="A10" s="25"/>
      <c r="B10" s="25"/>
      <c r="C10" s="25"/>
      <c r="D10" s="26"/>
      <c r="E10" s="25"/>
    </row>
    <row r="11" spans="1:5" ht="14.4" thickBot="1" x14ac:dyDescent="0.35">
      <c r="A11" s="3"/>
      <c r="B11" s="35" t="s">
        <v>36</v>
      </c>
      <c r="C11" s="25"/>
      <c r="D11" s="3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151745232.09</v>
      </c>
      <c r="C14" s="22"/>
      <c r="D14" s="23">
        <v>167661153.63</v>
      </c>
      <c r="E14" s="24">
        <f>B14-D14</f>
        <v>-15915921.539999992</v>
      </c>
    </row>
    <row r="15" spans="1:5" x14ac:dyDescent="0.3">
      <c r="A15" s="3" t="s">
        <v>18</v>
      </c>
      <c r="B15" s="23">
        <f>127923.63+1350316.87+180580.45+24800</f>
        <v>1683620.95</v>
      </c>
      <c r="C15" s="22"/>
      <c r="D15" s="23">
        <f>18400+378718.92+1773962.92+255847.26</f>
        <v>2426929.0999999996</v>
      </c>
    </row>
    <row r="16" spans="1:5" x14ac:dyDescent="0.3">
      <c r="A16" s="3" t="s">
        <v>17</v>
      </c>
      <c r="B16" s="23">
        <v>3582324.79</v>
      </c>
      <c r="C16" s="22"/>
      <c r="D16" s="23">
        <v>3108477.06</v>
      </c>
    </row>
    <row r="17" spans="1:6" x14ac:dyDescent="0.3">
      <c r="A17" s="3" t="s">
        <v>16</v>
      </c>
      <c r="B17" s="28">
        <v>1592629.85</v>
      </c>
      <c r="C17" s="22"/>
      <c r="D17" s="28">
        <f>611420.78+1449816.46</f>
        <v>2061237.24</v>
      </c>
    </row>
    <row r="18" spans="1:6" x14ac:dyDescent="0.3">
      <c r="A18" s="8" t="s">
        <v>15</v>
      </c>
      <c r="B18" s="21">
        <f>SUM(B14:B17)</f>
        <v>158603807.67999998</v>
      </c>
      <c r="C18" s="22"/>
      <c r="D18" s="21">
        <f>SUM(D14:D17)</f>
        <v>175257797.03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6592747.5800000001</v>
      </c>
      <c r="C21" s="15"/>
      <c r="D21" s="14">
        <v>5933315</v>
      </c>
    </row>
    <row r="22" spans="1:6" x14ac:dyDescent="0.3">
      <c r="A22" s="3" t="s">
        <v>26</v>
      </c>
      <c r="B22" s="14">
        <v>23599274.899999999</v>
      </c>
      <c r="C22" s="15"/>
      <c r="D22" s="14">
        <v>20547366.68</v>
      </c>
    </row>
    <row r="23" spans="1:6" x14ac:dyDescent="0.3">
      <c r="A23" s="3" t="s">
        <v>27</v>
      </c>
      <c r="B23" s="28">
        <f>+'[1]NOTAS '!G137</f>
        <v>2</v>
      </c>
      <c r="C23" s="15"/>
      <c r="D23" s="28">
        <f>+'[1]NOTAS '!I137</f>
        <v>2</v>
      </c>
    </row>
    <row r="24" spans="1:6" x14ac:dyDescent="0.3">
      <c r="A24" s="8" t="s">
        <v>12</v>
      </c>
      <c r="B24" s="6">
        <f>SUM(B21:B23)</f>
        <v>30192024.479999997</v>
      </c>
      <c r="C24" s="15"/>
      <c r="D24" s="6">
        <f>SUM(D21:D23)</f>
        <v>26480683.68</v>
      </c>
    </row>
    <row r="25" spans="1:6" ht="14.4" thickBot="1" x14ac:dyDescent="0.35">
      <c r="A25" s="8" t="s">
        <v>11</v>
      </c>
      <c r="B25" s="32">
        <f>+B18+B24</f>
        <v>188795832.15999997</v>
      </c>
      <c r="C25" s="9"/>
      <c r="D25" s="32">
        <f>+D18+D24</f>
        <v>201738480.71000001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6"/>
      <c r="C27" s="3"/>
      <c r="D27" s="3"/>
      <c r="F27" s="18"/>
    </row>
    <row r="28" spans="1:6" x14ac:dyDescent="0.3">
      <c r="A28" s="8" t="s">
        <v>9</v>
      </c>
      <c r="B28" s="37"/>
      <c r="C28" s="3"/>
      <c r="D28" s="17"/>
    </row>
    <row r="29" spans="1:6" x14ac:dyDescent="0.3">
      <c r="A29" s="3" t="s">
        <v>28</v>
      </c>
      <c r="B29" s="14">
        <v>9074585</v>
      </c>
      <c r="C29" s="15"/>
      <c r="D29" s="14">
        <v>8391950.1600000001</v>
      </c>
    </row>
    <row r="30" spans="1:6" x14ac:dyDescent="0.3">
      <c r="A30" s="3" t="s">
        <v>29</v>
      </c>
      <c r="B30" s="14">
        <v>1888605.39</v>
      </c>
      <c r="C30" s="5"/>
      <c r="D30" s="14">
        <f>1854031.38</f>
        <v>1854031.38</v>
      </c>
    </row>
    <row r="31" spans="1:6" x14ac:dyDescent="0.3">
      <c r="A31" s="3" t="s">
        <v>30</v>
      </c>
      <c r="B31" s="28">
        <f>1814950.57+2452025+2472965.85+1833914.37</f>
        <v>8573855.7899999991</v>
      </c>
      <c r="C31" s="5"/>
      <c r="D31" s="28">
        <f>6560300.72+1222609.58+2119685.3+1836372.92+1624586.15+6560300.72</f>
        <v>19923855.390000001</v>
      </c>
    </row>
    <row r="32" spans="1:6" x14ac:dyDescent="0.3">
      <c r="A32" s="8" t="s">
        <v>8</v>
      </c>
      <c r="B32" s="13">
        <f>SUM(B29:B31)</f>
        <v>19537046.18</v>
      </c>
      <c r="C32" s="7"/>
      <c r="D32" s="13">
        <f>SUM(D29:D31)</f>
        <v>30169836.93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6829507.4199999999</v>
      </c>
      <c r="C35" s="12"/>
      <c r="D35" s="14">
        <v>5925752.9900000002</v>
      </c>
    </row>
    <row r="36" spans="1:6" x14ac:dyDescent="0.3">
      <c r="A36" s="3" t="s">
        <v>32</v>
      </c>
      <c r="B36" s="28">
        <v>10894592.949999999</v>
      </c>
      <c r="C36" s="15"/>
      <c r="D36" s="28">
        <v>10746836.449999999</v>
      </c>
    </row>
    <row r="37" spans="1:6" x14ac:dyDescent="0.3">
      <c r="A37" s="8" t="s">
        <v>6</v>
      </c>
      <c r="B37" s="29">
        <f>SUM(B35:B36)</f>
        <v>17724100.369999997</v>
      </c>
      <c r="C37" s="12"/>
      <c r="D37" s="29">
        <f>SUM(D35:D36)</f>
        <v>16672589.439999999</v>
      </c>
    </row>
    <row r="38" spans="1:6" x14ac:dyDescent="0.3">
      <c r="A38" s="8" t="s">
        <v>5</v>
      </c>
      <c r="B38" s="13">
        <f>+B32+B37</f>
        <v>37261146.549999997</v>
      </c>
      <c r="C38" s="13">
        <f>+C37+C32</f>
        <v>0</v>
      </c>
      <c r="D38" s="13">
        <f>+D32+D37</f>
        <v>46842426.369999997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0">
        <v>-3361369.5</v>
      </c>
      <c r="C42" s="31"/>
      <c r="D42" s="30">
        <v>-1261290.8600000001</v>
      </c>
      <c r="E42" s="10"/>
      <c r="F42" s="10"/>
    </row>
    <row r="43" spans="1:6" ht="13.05" customHeight="1" x14ac:dyDescent="0.3">
      <c r="A43" s="3" t="s">
        <v>2</v>
      </c>
      <c r="B43" s="28">
        <f>+D43+D42</f>
        <v>108797213.90000001</v>
      </c>
      <c r="C43" s="15"/>
      <c r="D43" s="28">
        <f>115282337-5223832.24</f>
        <v>110058504.76000001</v>
      </c>
      <c r="F43" s="34"/>
    </row>
    <row r="44" spans="1:6" x14ac:dyDescent="0.3">
      <c r="A44" s="8" t="s">
        <v>1</v>
      </c>
      <c r="B44" s="6">
        <f>SUM(B41:B43)</f>
        <v>151534685.40000001</v>
      </c>
      <c r="C44" s="9"/>
      <c r="D44" s="6">
        <f>SUM(D41:D43)</f>
        <v>154896054.90000001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2">
        <f>+B38+B44</f>
        <v>188795831.94999999</v>
      </c>
      <c r="C46" s="7"/>
      <c r="D46" s="32">
        <f>+D38+D44</f>
        <v>201738481.27000001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3"/>
      <c r="C49" s="5"/>
      <c r="D49" s="5"/>
    </row>
    <row r="50" spans="1:4" x14ac:dyDescent="0.3">
      <c r="A50" s="25"/>
      <c r="B50" s="4"/>
      <c r="C50" s="25"/>
      <c r="D50" s="26"/>
    </row>
    <row r="51" spans="1:4" x14ac:dyDescent="0.3">
      <c r="A51" s="38"/>
      <c r="B51" s="38"/>
      <c r="C51" s="38"/>
      <c r="D51" s="38"/>
    </row>
    <row r="52" spans="1:4" x14ac:dyDescent="0.3">
      <c r="A52" s="39"/>
      <c r="B52" s="39"/>
      <c r="C52" s="39"/>
      <c r="D52" s="39"/>
    </row>
    <row r="53" spans="1:4" x14ac:dyDescent="0.3">
      <c r="A53" s="3"/>
      <c r="B53" s="3"/>
      <c r="C53" s="3"/>
      <c r="D53" s="3"/>
    </row>
    <row r="54" spans="1:4" x14ac:dyDescent="0.3">
      <c r="A54" s="25"/>
      <c r="B54" s="25"/>
      <c r="C54" s="25"/>
      <c r="D54" s="26"/>
    </row>
    <row r="55" spans="1:4" x14ac:dyDescent="0.3">
      <c r="A55" s="38"/>
      <c r="B55" s="38"/>
      <c r="C55" s="38"/>
      <c r="D55" s="38"/>
    </row>
    <row r="56" spans="1:4" x14ac:dyDescent="0.3">
      <c r="A56" s="39"/>
      <c r="B56" s="39"/>
      <c r="C56" s="39"/>
      <c r="D56" s="39"/>
    </row>
    <row r="57" spans="1:4" x14ac:dyDescent="0.3">
      <c r="A57" s="27"/>
      <c r="B57" s="27"/>
      <c r="C57" s="27"/>
      <c r="D57" s="27"/>
    </row>
    <row r="58" spans="1:4" x14ac:dyDescent="0.3">
      <c r="A58" s="27"/>
      <c r="B58" s="27"/>
      <c r="C58" s="27"/>
      <c r="D58" s="27"/>
    </row>
    <row r="59" spans="1:4" x14ac:dyDescent="0.3">
      <c r="A59" s="27"/>
      <c r="B59" s="27"/>
      <c r="C59" s="27"/>
      <c r="D59" s="27"/>
    </row>
    <row r="60" spans="1:4" x14ac:dyDescent="0.3">
      <c r="A60" s="40" t="s">
        <v>34</v>
      </c>
      <c r="B60" s="40"/>
      <c r="C60" s="40"/>
      <c r="D60" s="40"/>
    </row>
    <row r="61" spans="1:4" s="41" customFormat="1" ht="13.2" x14ac:dyDescent="0.25"/>
    <row r="62" spans="1:4" s="41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2023-01-20T21:12:17Z</cp:lastPrinted>
  <dcterms:created xsi:type="dcterms:W3CDTF">2021-09-09T17:03:34Z</dcterms:created>
  <dcterms:modified xsi:type="dcterms:W3CDTF">2023-01-20T21:13:24Z</dcterms:modified>
</cp:coreProperties>
</file>