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3\FEBRERO 2023\"/>
    </mc:Choice>
  </mc:AlternateContent>
  <bookViews>
    <workbookView xWindow="0" yWindow="0" windowWidth="19200" windowHeight="7260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B15" i="2"/>
  <c r="B38" i="2" l="1"/>
  <c r="F42" i="2"/>
  <c r="F43" i="2"/>
  <c r="B31" i="2"/>
  <c r="B30" i="2"/>
  <c r="B29" i="2"/>
  <c r="D43" i="2"/>
  <c r="D44" i="2" s="1"/>
  <c r="D46" i="2" s="1"/>
  <c r="D37" i="2"/>
  <c r="D31" i="2"/>
  <c r="D30" i="2"/>
  <c r="D32" i="2" s="1"/>
  <c r="D38" i="2" s="1"/>
  <c r="D23" i="2"/>
  <c r="D24" i="2" s="1"/>
  <c r="D18" i="2"/>
  <c r="D15" i="2"/>
  <c r="D25" i="2" l="1"/>
  <c r="B44" i="2" l="1"/>
  <c r="C41" i="2" l="1"/>
  <c r="C38" i="2"/>
  <c r="B37" i="2"/>
  <c r="B23" i="2"/>
  <c r="B24" i="2" s="1"/>
  <c r="B18" i="2"/>
  <c r="E14" i="2"/>
  <c r="B32" i="2" l="1"/>
  <c r="B25" i="2"/>
  <c r="B46" i="2" l="1"/>
  <c r="F47" i="2" s="1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<sst xmlns="http://schemas.openxmlformats.org/spreadsheetml/2006/main" count="38" uniqueCount="38">
  <si>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</si>
  <si>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</si>
  <si>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</si>
  <si>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</si>
  <si>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</si>
  <si>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</si>
  <si>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</si>
  <si>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</si>
  <si>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</si>
  <si>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</si>
  <si>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</si>
  <si>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</si>
  <si>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</si>
  <si>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</si>
  <si>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</si>
  <si>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</si>
  <si>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</si>
  <si>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</si>
  <si>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</si>
  <si>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</si>
  <si>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</si>
  <si>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</si>
  <si>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</si>
  <si>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</si>
  <si>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</si>
  <si>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</si>
  <si>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</si>
  <si>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</si>
  <si>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</si>
  <si>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</si>
  <si>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</si>
  <si>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</si>
  <si>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</si>
  <si>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</si>
  <si>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 xml:space="preserve">   Las notas  son parte integral de estos Estados Financieros.</t>
  </si>
  <si>
    <t>ENERO</t>
  </si>
  <si>
    <t xml:space="preserve">Al 28  de febrero  y al 31 de enero  2023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</si>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</sst>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5" fontId="1" fillId="2" borderId="0" xfId="1" applyFont="1" applyFill="1"/>
    <xf numFmtId="43" fontId="1" fillId="2" borderId="0" xfId="0" applyNumberFormat="1" applyFont="1" applyFill="1"/>
    <xf numFmtId="164" fontId="1" fillId="0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7620</xdr:colOff>
      <xdr:row>50</xdr:row>
      <xdr:rowOff>25400</xdr:rowOff>
    </xdr:from>
    <xdr:to>
      <xdr:col>0</xdr:col>
      <xdr:colOff>2984500</xdr:colOff>
      <xdr:row>55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620" y="7813040"/>
          <a:ext cx="2976880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49</xdr:row>
      <xdr:rowOff>167640</xdr:rowOff>
    </xdr:from>
    <xdr:to>
      <xdr:col>3</xdr:col>
      <xdr:colOff>984250</xdr:colOff>
      <xdr:row>55</xdr:row>
      <xdr:rowOff>114300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790950" y="8130540"/>
          <a:ext cx="292354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2"/>
  <sheetViews>
    <sheetView tabSelected="1" view="pageBreakPreview" topLeftCell="A23" zoomScaleNormal="100" workbookViewId="0">
      <selection activeCell="B44" sqref="B44"/>
    </sheetView>
  </sheetViews>
  <sheetFormatPr baseColWidth="10" defaultRowHeight="13.8" x14ac:dyDescent="0.3"/>
  <cols>
    <col min="1" max="1" width="63.5546875" style="1" customWidth="1"/>
    <col min="2" max="2" width="18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25"/>
      <c r="B1" s="25"/>
      <c r="C1" s="25"/>
      <c r="D1" s="26"/>
      <c r="E1" s="25"/>
    </row>
    <row r="2" spans="1:5" x14ac:dyDescent="0.3">
      <c r="A2" s="25" t="s">
        <v>25</v>
      </c>
      <c r="B2" s="25"/>
      <c r="C2" s="25"/>
      <c r="D2" s="26"/>
      <c r="E2" s="25"/>
    </row>
    <row r="3" spans="1:5" ht="12.75" customHeight="1" x14ac:dyDescent="0.3">
      <c r="A3" s="25"/>
      <c r="B3" s="25"/>
      <c r="C3" s="25"/>
      <c r="D3" s="26"/>
      <c r="E3" s="25"/>
    </row>
    <row r="4" spans="1:5" ht="12.75" customHeight="1" x14ac:dyDescent="0.3">
      <c r="A4" s="25"/>
      <c r="B4" s="25"/>
      <c r="C4" s="25"/>
      <c r="D4" s="26"/>
      <c r="E4" s="25"/>
    </row>
    <row r="5" spans="1:5" ht="12.75" customHeight="1" x14ac:dyDescent="0.3">
      <c r="A5" s="25"/>
      <c r="B5" s="25"/>
      <c r="C5" s="25"/>
      <c r="D5" s="26"/>
      <c r="E5" s="25"/>
    </row>
    <row r="6" spans="1:5" ht="12.75" customHeight="1" x14ac:dyDescent="0.3">
      <c r="A6" s="39" t="s">
        <v>24</v>
      </c>
      <c r="B6" s="39"/>
      <c r="C6" s="39"/>
      <c r="D6" s="39"/>
      <c r="E6" s="39"/>
    </row>
    <row r="7" spans="1:5" ht="12.75" customHeight="1" x14ac:dyDescent="0.3">
      <c r="A7" s="39" t="s">
        <v>23</v>
      </c>
      <c r="B7" s="39"/>
      <c r="C7" s="39"/>
      <c r="D7" s="39"/>
      <c r="E7" s="39"/>
    </row>
    <row r="8" spans="1:5" ht="12.75" customHeight="1" x14ac:dyDescent="0.3">
      <c r="A8" s="39" t="s">
        <v>36</v>
      </c>
      <c r="B8" s="39"/>
      <c r="C8" s="39"/>
      <c r="D8" s="39"/>
      <c r="E8" s="39"/>
    </row>
    <row r="9" spans="1:5" ht="12.75" customHeight="1" x14ac:dyDescent="0.3">
      <c r="A9" s="39" t="s">
        <v>22</v>
      </c>
      <c r="B9" s="39"/>
      <c r="C9" s="39"/>
      <c r="D9" s="39"/>
      <c r="E9" s="39"/>
    </row>
    <row r="10" spans="1:5" ht="7.05" customHeight="1" x14ac:dyDescent="0.3">
      <c r="A10" s="25"/>
      <c r="B10" s="25"/>
      <c r="C10" s="25"/>
      <c r="D10" s="26"/>
      <c r="E10" s="25"/>
    </row>
    <row r="11" spans="1:5" ht="14.4" thickBot="1" x14ac:dyDescent="0.35">
      <c r="A11" s="3"/>
      <c r="B11" s="35" t="s">
        <v>37</v>
      </c>
      <c r="C11" s="25"/>
      <c r="D11" s="35" t="s">
        <v>35</v>
      </c>
    </row>
    <row r="12" spans="1:5" x14ac:dyDescent="0.3">
      <c r="A12" s="8" t="s">
        <v>21</v>
      </c>
      <c r="B12" s="3"/>
      <c r="C12" s="3"/>
      <c r="D12" s="3"/>
    </row>
    <row r="13" spans="1:5" x14ac:dyDescent="0.3">
      <c r="A13" s="8" t="s">
        <v>20</v>
      </c>
      <c r="B13" s="3"/>
      <c r="C13" s="3"/>
      <c r="D13" s="3"/>
    </row>
    <row r="14" spans="1:5" x14ac:dyDescent="0.3">
      <c r="A14" s="3" t="s">
        <v>19</v>
      </c>
      <c r="B14" s="23">
        <v>150088813.41</v>
      </c>
      <c r="C14" s="22"/>
      <c r="D14" s="23">
        <v>146840572.71000001</v>
      </c>
      <c r="E14" s="24">
        <f>B14-D14</f>
        <v>3248240.6999999881</v>
      </c>
    </row>
    <row r="15" spans="1:5" x14ac:dyDescent="0.3">
      <c r="A15" s="3" t="s">
        <v>18</v>
      </c>
      <c r="B15" s="23">
        <f>255847.26+2902954.06+161587.31+21800</f>
        <v>3342188.6300000004</v>
      </c>
      <c r="C15" s="22"/>
      <c r="D15" s="23">
        <f>127923.63+5970620.94+282802+55704</f>
        <v>6437050.5700000003</v>
      </c>
    </row>
    <row r="16" spans="1:5" x14ac:dyDescent="0.3">
      <c r="A16" s="3" t="s">
        <v>17</v>
      </c>
      <c r="B16" s="23">
        <v>3156565.14</v>
      </c>
      <c r="C16" s="22"/>
      <c r="D16" s="23">
        <v>3201457.81</v>
      </c>
    </row>
    <row r="17" spans="1:6" x14ac:dyDescent="0.3">
      <c r="A17" s="3" t="s">
        <v>16</v>
      </c>
      <c r="B17" s="28">
        <v>1590990.05</v>
      </c>
      <c r="C17" s="22"/>
      <c r="D17" s="28">
        <v>1383380.51</v>
      </c>
    </row>
    <row r="18" spans="1:6" x14ac:dyDescent="0.3">
      <c r="A18" s="8" t="s">
        <v>15</v>
      </c>
      <c r="B18" s="21">
        <f>SUM(B14:B17)</f>
        <v>158178557.22999999</v>
      </c>
      <c r="C18" s="22"/>
      <c r="D18" s="21">
        <f>SUM(D14:D17)</f>
        <v>157862461.59999999</v>
      </c>
    </row>
    <row r="19" spans="1:6" ht="8.5500000000000007" customHeight="1" x14ac:dyDescent="0.3">
      <c r="A19" s="8"/>
      <c r="B19" s="20"/>
      <c r="C19" s="20"/>
      <c r="D19" s="20"/>
    </row>
    <row r="20" spans="1:6" x14ac:dyDescent="0.3">
      <c r="A20" s="8" t="s">
        <v>14</v>
      </c>
      <c r="B20" s="20"/>
      <c r="C20" s="20"/>
      <c r="D20" s="20"/>
    </row>
    <row r="21" spans="1:6" x14ac:dyDescent="0.3">
      <c r="A21" s="3" t="s">
        <v>13</v>
      </c>
      <c r="B21" s="14">
        <v>5735634.71</v>
      </c>
      <c r="C21" s="15"/>
      <c r="D21" s="14">
        <v>6328577.1299999999</v>
      </c>
    </row>
    <row r="22" spans="1:6" x14ac:dyDescent="0.3">
      <c r="A22" s="3" t="s">
        <v>26</v>
      </c>
      <c r="B22" s="14">
        <v>22510042.879999999</v>
      </c>
      <c r="C22" s="15"/>
      <c r="D22" s="14">
        <v>23054658.890000001</v>
      </c>
    </row>
    <row r="23" spans="1:6" x14ac:dyDescent="0.3">
      <c r="A23" s="3" t="s">
        <v>27</v>
      </c>
      <c r="B23" s="28">
        <f>+'[1]NOTAS '!G137</f>
        <v>2</v>
      </c>
      <c r="C23" s="15"/>
      <c r="D23" s="28">
        <f>+'[1]NOTAS '!I137</f>
        <v>2</v>
      </c>
    </row>
    <row r="24" spans="1:6" x14ac:dyDescent="0.3">
      <c r="A24" s="8" t="s">
        <v>12</v>
      </c>
      <c r="B24" s="6">
        <f>SUM(B21:B23)</f>
        <v>28245679.59</v>
      </c>
      <c r="C24" s="15"/>
      <c r="D24" s="6">
        <f>SUM(D21:D23)</f>
        <v>29383238.02</v>
      </c>
    </row>
    <row r="25" spans="1:6" ht="14.4" thickBot="1" x14ac:dyDescent="0.35">
      <c r="A25" s="8" t="s">
        <v>11</v>
      </c>
      <c r="B25" s="32">
        <f>+B18+B24</f>
        <v>186424236.81999999</v>
      </c>
      <c r="C25" s="9"/>
      <c r="D25" s="32">
        <f>+D18+D24</f>
        <v>187245699.62</v>
      </c>
      <c r="F25" s="18"/>
    </row>
    <row r="26" spans="1:6" ht="4.05" customHeight="1" thickTop="1" x14ac:dyDescent="0.3">
      <c r="A26" s="8"/>
      <c r="B26" s="7"/>
      <c r="C26" s="19"/>
      <c r="D26" s="7"/>
      <c r="F26" s="18"/>
    </row>
    <row r="27" spans="1:6" x14ac:dyDescent="0.3">
      <c r="A27" s="8" t="s">
        <v>10</v>
      </c>
      <c r="B27" s="36"/>
      <c r="C27" s="3"/>
      <c r="D27" s="3"/>
      <c r="F27" s="18"/>
    </row>
    <row r="28" spans="1:6" x14ac:dyDescent="0.3">
      <c r="A28" s="8" t="s">
        <v>9</v>
      </c>
      <c r="B28" s="37"/>
      <c r="C28" s="3"/>
      <c r="D28" s="17"/>
    </row>
    <row r="29" spans="1:6" x14ac:dyDescent="0.3">
      <c r="A29" s="3" t="s">
        <v>28</v>
      </c>
      <c r="B29" s="14">
        <f>6515021.83+536321.1</f>
        <v>7051342.9299999997</v>
      </c>
      <c r="C29" s="15"/>
      <c r="D29" s="14">
        <v>5948143.2999999998</v>
      </c>
    </row>
    <row r="30" spans="1:6" x14ac:dyDescent="0.3">
      <c r="A30" s="3" t="s">
        <v>29</v>
      </c>
      <c r="B30" s="14">
        <f>157479.07+69100.9</f>
        <v>226579.97</v>
      </c>
      <c r="C30" s="5"/>
      <c r="D30" s="14">
        <f>1692942.13</f>
        <v>1692942.13</v>
      </c>
    </row>
    <row r="31" spans="1:6" x14ac:dyDescent="0.3">
      <c r="A31" s="3" t="s">
        <v>30</v>
      </c>
      <c r="B31" s="28">
        <f>1259271.39+1259271.39+2195679.41+3687495.83+3179526.95+3062371.24</f>
        <v>14643616.209999999</v>
      </c>
      <c r="C31" s="5"/>
      <c r="D31" s="28">
        <f>631350.97+631350.97+2005314.99+3069177.08+2826246.4+2451066.45</f>
        <v>11614506.859999999</v>
      </c>
    </row>
    <row r="32" spans="1:6" x14ac:dyDescent="0.3">
      <c r="A32" s="8" t="s">
        <v>8</v>
      </c>
      <c r="B32" s="13">
        <f>SUM(B29:B31)</f>
        <v>21921539.109999999</v>
      </c>
      <c r="C32" s="7"/>
      <c r="D32" s="13">
        <f>SUM(D29:D31)</f>
        <v>19255592.289999999</v>
      </c>
    </row>
    <row r="33" spans="1:6" ht="2.5499999999999998" customHeight="1" x14ac:dyDescent="0.3">
      <c r="A33" s="16"/>
      <c r="B33" s="11"/>
      <c r="C33" s="12"/>
      <c r="D33" s="11"/>
    </row>
    <row r="34" spans="1:6" x14ac:dyDescent="0.3">
      <c r="A34" s="8" t="s">
        <v>7</v>
      </c>
      <c r="B34" s="11"/>
      <c r="C34" s="12"/>
      <c r="D34" s="11"/>
    </row>
    <row r="35" spans="1:6" x14ac:dyDescent="0.3">
      <c r="A35" s="3" t="s">
        <v>31</v>
      </c>
      <c r="B35" s="14">
        <v>5954816.0300000003</v>
      </c>
      <c r="C35" s="12"/>
      <c r="D35" s="14">
        <v>6556547.71</v>
      </c>
    </row>
    <row r="36" spans="1:6" x14ac:dyDescent="0.3">
      <c r="A36" s="3" t="s">
        <v>32</v>
      </c>
      <c r="B36" s="28">
        <v>10201105.939999999</v>
      </c>
      <c r="C36" s="15"/>
      <c r="D36" s="28">
        <v>11042709.449999999</v>
      </c>
    </row>
    <row r="37" spans="1:6" x14ac:dyDescent="0.3">
      <c r="A37" s="8" t="s">
        <v>6</v>
      </c>
      <c r="B37" s="29">
        <f>SUM(B35:B36)</f>
        <v>16155921.969999999</v>
      </c>
      <c r="C37" s="12"/>
      <c r="D37" s="29">
        <f>SUM(D35:D36)</f>
        <v>17599257.16</v>
      </c>
    </row>
    <row r="38" spans="1:6" x14ac:dyDescent="0.3">
      <c r="A38" s="8" t="s">
        <v>5</v>
      </c>
      <c r="B38" s="13">
        <f>+B32+B37</f>
        <v>38077461.079999998</v>
      </c>
      <c r="C38" s="13">
        <f>+C37+C32</f>
        <v>0</v>
      </c>
      <c r="D38" s="13">
        <f>+D32+D37</f>
        <v>36854849.450000003</v>
      </c>
    </row>
    <row r="39" spans="1:6" ht="8.5500000000000007" customHeight="1" x14ac:dyDescent="0.3">
      <c r="A39" s="8"/>
      <c r="B39" s="13"/>
      <c r="C39" s="13"/>
      <c r="D39" s="13"/>
    </row>
    <row r="40" spans="1:6" x14ac:dyDescent="0.3">
      <c r="A40" s="8" t="s">
        <v>33</v>
      </c>
      <c r="B40" s="11"/>
      <c r="C40" s="12"/>
      <c r="D40" s="11"/>
    </row>
    <row r="41" spans="1:6" ht="14.55" customHeight="1" x14ac:dyDescent="0.3">
      <c r="A41" s="3" t="s">
        <v>4</v>
      </c>
      <c r="B41" s="14">
        <v>46098841</v>
      </c>
      <c r="C41" s="14">
        <f>+'[1]NOTAS '!H216</f>
        <v>0</v>
      </c>
      <c r="D41" s="14">
        <v>46098841</v>
      </c>
    </row>
    <row r="42" spans="1:6" ht="14.55" customHeight="1" x14ac:dyDescent="0.3">
      <c r="A42" s="10" t="s">
        <v>3</v>
      </c>
      <c r="B42" s="30">
        <v>-2042274.83</v>
      </c>
      <c r="C42" s="31"/>
      <c r="D42" s="30">
        <v>-1143834.27</v>
      </c>
      <c r="E42" s="10"/>
      <c r="F42" s="38">
        <f>+D42+B42</f>
        <v>-3186109.1</v>
      </c>
    </row>
    <row r="43" spans="1:6" ht="13.05" customHeight="1" x14ac:dyDescent="0.3">
      <c r="A43" s="3" t="s">
        <v>2</v>
      </c>
      <c r="B43" s="28">
        <f>105435844-1143834-1800</f>
        <v>104290210</v>
      </c>
      <c r="C43" s="15"/>
      <c r="D43" s="28">
        <f>108797214-3361370</f>
        <v>105435844</v>
      </c>
      <c r="F43" s="34">
        <f>SUM(D42:D43)</f>
        <v>104292009.73</v>
      </c>
    </row>
    <row r="44" spans="1:6" x14ac:dyDescent="0.3">
      <c r="A44" s="8" t="s">
        <v>1</v>
      </c>
      <c r="B44" s="6">
        <f>SUM(B41:B43)</f>
        <v>148346776.17000002</v>
      </c>
      <c r="C44" s="9"/>
      <c r="D44" s="6">
        <f>SUM(D41:D43)</f>
        <v>150390850.72999999</v>
      </c>
    </row>
    <row r="45" spans="1:6" ht="10.5" customHeight="1" x14ac:dyDescent="0.3">
      <c r="A45" s="3"/>
      <c r="B45" s="6"/>
      <c r="C45" s="9"/>
      <c r="D45" s="6"/>
    </row>
    <row r="46" spans="1:6" ht="14.4" thickBot="1" x14ac:dyDescent="0.35">
      <c r="A46" s="8" t="s">
        <v>0</v>
      </c>
      <c r="B46" s="32">
        <f>+B38+B44</f>
        <v>186424237.25</v>
      </c>
      <c r="C46" s="7"/>
      <c r="D46" s="32">
        <f>+D38+D44</f>
        <v>187245700.18000001</v>
      </c>
    </row>
    <row r="47" spans="1:6" ht="14.4" thickTop="1" x14ac:dyDescent="0.3">
      <c r="A47" s="8"/>
      <c r="B47" s="6"/>
      <c r="C47" s="7"/>
      <c r="D47" s="6"/>
      <c r="F47" s="34">
        <f>+B46-B25</f>
        <v>0.43000000715255737</v>
      </c>
    </row>
    <row r="48" spans="1:6" x14ac:dyDescent="0.3">
      <c r="A48" s="8"/>
      <c r="B48" s="6"/>
      <c r="C48" s="7"/>
      <c r="D48" s="6"/>
    </row>
    <row r="49" spans="1:4" x14ac:dyDescent="0.3">
      <c r="A49" s="3"/>
      <c r="B49" s="33"/>
      <c r="C49" s="5"/>
      <c r="D49" s="5"/>
    </row>
    <row r="50" spans="1:4" x14ac:dyDescent="0.3">
      <c r="A50" s="25"/>
      <c r="B50" s="4"/>
      <c r="C50" s="25"/>
      <c r="D50" s="26"/>
    </row>
    <row r="51" spans="1:4" x14ac:dyDescent="0.3">
      <c r="A51" s="39"/>
      <c r="B51" s="39"/>
      <c r="C51" s="39"/>
      <c r="D51" s="39"/>
    </row>
    <row r="52" spans="1:4" x14ac:dyDescent="0.3">
      <c r="A52" s="40"/>
      <c r="B52" s="40"/>
      <c r="C52" s="40"/>
      <c r="D52" s="40"/>
    </row>
    <row r="53" spans="1:4" x14ac:dyDescent="0.3">
      <c r="A53" s="3"/>
      <c r="B53" s="3"/>
      <c r="C53" s="3"/>
      <c r="D53" s="3"/>
    </row>
    <row r="54" spans="1:4" x14ac:dyDescent="0.3">
      <c r="A54" s="25"/>
      <c r="B54" s="25"/>
      <c r="C54" s="25"/>
      <c r="D54" s="26"/>
    </row>
    <row r="55" spans="1:4" x14ac:dyDescent="0.3">
      <c r="A55" s="39"/>
      <c r="B55" s="39"/>
      <c r="C55" s="39"/>
      <c r="D55" s="39"/>
    </row>
    <row r="56" spans="1:4" x14ac:dyDescent="0.3">
      <c r="A56" s="40"/>
      <c r="B56" s="40"/>
      <c r="C56" s="40"/>
      <c r="D56" s="40"/>
    </row>
    <row r="57" spans="1:4" x14ac:dyDescent="0.3">
      <c r="A57" s="27"/>
      <c r="B57" s="27"/>
      <c r="C57" s="27"/>
      <c r="D57" s="27"/>
    </row>
    <row r="58" spans="1:4" x14ac:dyDescent="0.3">
      <c r="A58" s="27"/>
      <c r="B58" s="27"/>
      <c r="C58" s="27"/>
      <c r="D58" s="27"/>
    </row>
    <row r="59" spans="1:4" x14ac:dyDescent="0.3">
      <c r="A59" s="27"/>
      <c r="B59" s="27"/>
      <c r="C59" s="27"/>
      <c r="D59" s="27"/>
    </row>
    <row r="60" spans="1:4" x14ac:dyDescent="0.3">
      <c r="A60" s="41" t="s">
        <v>34</v>
      </c>
      <c r="B60" s="41"/>
      <c r="C60" s="41"/>
      <c r="D60" s="41"/>
    </row>
    <row r="61" spans="1:4" s="42" customFormat="1" ht="13.2" x14ac:dyDescent="0.25"/>
    <row r="62" spans="1:4" s="42" customFormat="1" ht="13.2" x14ac:dyDescent="0.25"/>
  </sheetData>
  <mergeCells count="10">
    <mergeCell ref="A55:D55"/>
    <mergeCell ref="A56:D56"/>
    <mergeCell ref="A60:D60"/>
    <mergeCell ref="A61:XFD62"/>
    <mergeCell ref="A6:E6"/>
    <mergeCell ref="A7:E7"/>
    <mergeCell ref="A8:E8"/>
    <mergeCell ref="A9:E9"/>
    <mergeCell ref="A51:D51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'BALANCE GENERAL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2023-03-10T19:01:40Z</cp:lastPrinted>
  <dcterms:created xsi:type="dcterms:W3CDTF">2021-09-09T17:03:34Z</dcterms:created>
  <dcterms:modified xsi:type="dcterms:W3CDTF">2023-03-10T19:04:00Z</dcterms:modified>
</cp:coreProperties>
</file>