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oeli\Desktop\"/>
    </mc:Choice>
  </mc:AlternateContent>
  <xr:revisionPtr revIDLastSave="0" documentId="13_ncr:1_{70AD9962-1759-490B-BD19-668D169511E8}" xr6:coauthVersionLast="47" xr6:coauthVersionMax="47" xr10:uidLastSave="{00000000-0000-0000-0000-000000000000}"/>
  <bookViews>
    <workbookView xWindow="-108" yWindow="-108" windowWidth="23256" windowHeight="12456" activeTab="4" xr2:uid="{00000000-000D-0000-FFFF-FFFF00000000}"/>
  </bookViews>
  <sheets>
    <sheet name="Data" sheetId="1" r:id="rId1"/>
    <sheet name="Trimestre 1" sheetId="2" r:id="rId2"/>
    <sheet name="Trimestre 2" sheetId="7" r:id="rId3"/>
    <sheet name="Trimestre 3" sheetId="8" r:id="rId4"/>
    <sheet name="Trimestre 4" sheetId="9" r:id="rId5"/>
    <sheet name="Año" sheetId="6" r:id="rId6"/>
    <sheet name="Balance Anual" sheetId="5" r:id="rId7"/>
    <sheet name="311" sheetId="4" r:id="rId8"/>
  </sheets>
  <definedNames>
    <definedName name="_xlnm.Print_Area" localSheetId="7">'311'!$B$1:$I$20</definedName>
    <definedName name="_xlnm.Print_Area" localSheetId="5">Año!$B$1:$H$18</definedName>
    <definedName name="_xlnm.Print_Area" localSheetId="6">'Balance Anual'!$A$1:$E$39</definedName>
    <definedName name="_xlnm.Print_Area" localSheetId="1">'Trimestre 1'!$B$1:$H$18</definedName>
    <definedName name="_xlnm.Print_Area" localSheetId="2">'Trimestre 2'!$B$1:$H$18</definedName>
    <definedName name="_xlnm.Print_Area" localSheetId="3">'Trimestre 3'!$B$1:$H$18</definedName>
    <definedName name="_xlnm.Print_Area" localSheetId="4">'Trimestre 4'!$B$1:$H$18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8" i="1" l="1"/>
  <c r="F171" i="1"/>
  <c r="F172" i="1"/>
  <c r="F173" i="1"/>
  <c r="F174" i="1"/>
  <c r="F175" i="1"/>
  <c r="F176" i="1"/>
  <c r="F177" i="1"/>
  <c r="C13" i="4"/>
  <c r="C17" i="4" s="1"/>
  <c r="F158" i="1"/>
  <c r="F159" i="1"/>
  <c r="F160" i="1"/>
  <c r="F161" i="1"/>
  <c r="F162" i="1"/>
  <c r="F163" i="1"/>
  <c r="F164" i="1"/>
  <c r="F165" i="1"/>
  <c r="F166" i="1"/>
  <c r="F167" i="1"/>
  <c r="F168" i="1"/>
  <c r="F169" i="1"/>
  <c r="F170" i="1"/>
  <c r="F146" i="1"/>
  <c r="F147" i="1"/>
  <c r="F148" i="1"/>
  <c r="F149" i="1"/>
  <c r="F150" i="1"/>
  <c r="F151" i="1"/>
  <c r="F152" i="1"/>
  <c r="F153" i="1"/>
  <c r="F154" i="1"/>
  <c r="F155" i="1"/>
  <c r="F156" i="1"/>
  <c r="F157" i="1"/>
  <c r="C8" i="6"/>
  <c r="E9" i="8"/>
  <c r="C9" i="8"/>
  <c r="F145" i="1"/>
  <c r="F122" i="1"/>
  <c r="F123" i="1"/>
  <c r="F124" i="1"/>
  <c r="F125" i="1"/>
  <c r="F126" i="1"/>
  <c r="F127" i="1"/>
  <c r="F128" i="1"/>
  <c r="F129" i="1"/>
  <c r="F130" i="1"/>
  <c r="F131" i="1"/>
  <c r="F132" i="1"/>
  <c r="F133" i="1"/>
  <c r="F134" i="1"/>
  <c r="F135" i="1"/>
  <c r="F136" i="1"/>
  <c r="F137" i="1"/>
  <c r="F138" i="1"/>
  <c r="F139" i="1"/>
  <c r="F140" i="1"/>
  <c r="F141" i="1"/>
  <c r="F142" i="1"/>
  <c r="F143" i="1"/>
  <c r="F144" i="1"/>
  <c r="F121" i="1"/>
  <c r="F110" i="1"/>
  <c r="F111" i="1"/>
  <c r="F112" i="1"/>
  <c r="F113" i="1"/>
  <c r="F114" i="1"/>
  <c r="F115" i="1"/>
  <c r="F116" i="1"/>
  <c r="F117" i="1"/>
  <c r="F118" i="1"/>
  <c r="F119" i="1"/>
  <c r="F120" i="1"/>
  <c r="F96" i="1"/>
  <c r="F97" i="1"/>
  <c r="F98" i="1"/>
  <c r="F99" i="1"/>
  <c r="F100" i="1"/>
  <c r="F101" i="1"/>
  <c r="F102" i="1"/>
  <c r="F103" i="1"/>
  <c r="F104" i="1"/>
  <c r="F105" i="1"/>
  <c r="F106" i="1"/>
  <c r="F107" i="1"/>
  <c r="F108" i="1"/>
  <c r="F109" i="1"/>
  <c r="E9" i="7"/>
  <c r="F80" i="1"/>
  <c r="F81" i="1"/>
  <c r="F82" i="1"/>
  <c r="F83" i="1"/>
  <c r="F84" i="1"/>
  <c r="F85" i="1"/>
  <c r="F86" i="1"/>
  <c r="F87" i="1"/>
  <c r="F88" i="1"/>
  <c r="F89" i="1"/>
  <c r="F90" i="1"/>
  <c r="F91" i="1"/>
  <c r="F92" i="1"/>
  <c r="F93" i="1"/>
  <c r="F94" i="1"/>
  <c r="F95" i="1"/>
  <c r="C12" i="7"/>
  <c r="C9" i="7"/>
  <c r="E12" i="7"/>
  <c r="F9" i="7"/>
  <c r="F66" i="1"/>
  <c r="F67" i="1"/>
  <c r="F68" i="1"/>
  <c r="F69" i="1"/>
  <c r="F70" i="1"/>
  <c r="F71" i="1"/>
  <c r="F72" i="1"/>
  <c r="F73" i="1"/>
  <c r="F74" i="1"/>
  <c r="F75" i="1"/>
  <c r="F76" i="1"/>
  <c r="F77" i="1"/>
  <c r="F78" i="1"/>
  <c r="F79" i="1"/>
  <c r="F49" i="1"/>
  <c r="F50" i="1"/>
  <c r="F51" i="1"/>
  <c r="F52" i="1"/>
  <c r="F53" i="1"/>
  <c r="F54" i="1"/>
  <c r="F55" i="1"/>
  <c r="F56" i="1"/>
  <c r="F57" i="1"/>
  <c r="F58" i="1"/>
  <c r="F59" i="1"/>
  <c r="F60" i="1"/>
  <c r="F61" i="1"/>
  <c r="F62" i="1"/>
  <c r="F63" i="1"/>
  <c r="F64" i="1"/>
  <c r="F65" i="1"/>
  <c r="F48" i="1"/>
  <c r="F9" i="2"/>
  <c r="E9" i="2"/>
  <c r="E12" i="2" s="1"/>
  <c r="C9" i="2"/>
  <c r="F46" i="1"/>
  <c r="F47" i="1"/>
  <c r="F44" i="1"/>
  <c r="F45" i="1"/>
  <c r="F36" i="1"/>
  <c r="F37" i="1"/>
  <c r="F38" i="1"/>
  <c r="F39" i="1"/>
  <c r="F40" i="1"/>
  <c r="F41" i="1"/>
  <c r="F42" i="1"/>
  <c r="F43" i="1"/>
  <c r="F19" i="1"/>
  <c r="F12" i="2"/>
  <c r="F15" i="1"/>
  <c r="F16" i="1"/>
  <c r="F17" i="1"/>
  <c r="F18" i="1"/>
  <c r="F20" i="1"/>
  <c r="F21" i="1"/>
  <c r="F22" i="1"/>
  <c r="F23" i="1"/>
  <c r="F24" i="1"/>
  <c r="F25" i="1"/>
  <c r="F26" i="1"/>
  <c r="F27" i="1"/>
  <c r="F28" i="1"/>
  <c r="F29" i="1"/>
  <c r="F30" i="1"/>
  <c r="F31" i="1"/>
  <c r="F32" i="1"/>
  <c r="F33" i="1"/>
  <c r="F34" i="1"/>
  <c r="F35" i="1"/>
  <c r="F3" i="1"/>
  <c r="F4" i="1"/>
  <c r="F5" i="1"/>
  <c r="F6" i="1"/>
  <c r="F7" i="1"/>
  <c r="F8" i="1"/>
  <c r="F9" i="1"/>
  <c r="F10" i="1"/>
  <c r="F11" i="1"/>
  <c r="F12" i="1"/>
  <c r="F13" i="1"/>
  <c r="F14" i="1"/>
  <c r="C10" i="6"/>
  <c r="D10" i="6"/>
  <c r="E10" i="6"/>
  <c r="F10" i="6"/>
  <c r="C11" i="6"/>
  <c r="D11" i="6"/>
  <c r="E11" i="6"/>
  <c r="F11" i="6"/>
  <c r="F8" i="6"/>
  <c r="E9" i="6"/>
  <c r="E8" i="6"/>
  <c r="D9" i="6"/>
  <c r="D8" i="6"/>
  <c r="F12" i="8"/>
  <c r="E12" i="8"/>
  <c r="D12" i="8"/>
  <c r="C12" i="8"/>
  <c r="F12" i="7"/>
  <c r="D12" i="7"/>
  <c r="E17" i="5"/>
  <c r="B17" i="5"/>
  <c r="D17" i="5"/>
  <c r="C17" i="5"/>
  <c r="F2" i="1"/>
  <c r="D12" i="2"/>
  <c r="C12" i="2"/>
  <c r="C9" i="6" l="1"/>
  <c r="C12" i="6" s="1"/>
  <c r="D12" i="6"/>
  <c r="F9" i="6"/>
  <c r="F12" i="6" s="1"/>
  <c r="E12" i="6"/>
</calcChain>
</file>

<file path=xl/sharedStrings.xml><?xml version="1.0" encoding="utf-8"?>
<sst xmlns="http://schemas.openxmlformats.org/spreadsheetml/2006/main" count="2516" uniqueCount="779">
  <si>
    <t>numero</t>
  </si>
  <si>
    <t>fecha_compromiso</t>
  </si>
  <si>
    <t>Nombre</t>
  </si>
  <si>
    <t>Telefono</t>
  </si>
  <si>
    <t>Correo</t>
  </si>
  <si>
    <t>genero</t>
  </si>
  <si>
    <t>provincia_municipio</t>
  </si>
  <si>
    <t>rango_edad</t>
  </si>
  <si>
    <t>nivel_academico</t>
  </si>
  <si>
    <t>profesion_solicitante</t>
  </si>
  <si>
    <t>institucion_solicitud</t>
  </si>
  <si>
    <t>tipo_informacion</t>
  </si>
  <si>
    <t>motivacion_solicitud</t>
  </si>
  <si>
    <t>requeridos_solicitud</t>
  </si>
  <si>
    <t>medio_recepcion_solicitud</t>
  </si>
  <si>
    <t>estado_proceso</t>
  </si>
  <si>
    <t>entry_by</t>
  </si>
  <si>
    <t>Tomas Senior</t>
  </si>
  <si>
    <t>t.senior@ctdominicana.com</t>
  </si>
  <si>
    <t>Masculino</t>
  </si>
  <si>
    <t>Distrito Nacional</t>
  </si>
  <si>
    <t>41 a 50</t>
  </si>
  <si>
    <t>Licenciatura</t>
  </si>
  <si>
    <t>Gerente de empresas</t>
  </si>
  <si>
    <t>Consejo Nacional de Zonas Francas de Exportación (CNZFE)</t>
  </si>
  <si>
    <t>Otros</t>
  </si>
  <si>
    <t>Estoy trabajando en crear una base de clientes para la gestión de ventas de equipos para almacenes tales como: Trameria Montacargas Puerta para almacenes Equipos en general. https://ctdominicana.com/</t>
  </si>
  <si>
    <t>Solicito cortésmente, un listado de los números telefónicos de todas las empresas de Zona Franca que operan en el país. O en su defecto los números telefónicos de todos los parques de Zona Franca instalados en Republica Dominicana</t>
  </si>
  <si>
    <t>correo electrónico</t>
  </si>
  <si>
    <t>Completada disponible en SAIP</t>
  </si>
  <si>
    <t>CNZFE</t>
  </si>
  <si>
    <t>Agrofenix</t>
  </si>
  <si>
    <t>adm.agrofenix@gmail.com</t>
  </si>
  <si>
    <t>Estadística</t>
  </si>
  <si>
    <t>Hacer negocios con las empresas de Zona Franca</t>
  </si>
  <si>
    <t>Requerimos un listado de las empresas activas en todas las Zonas Francas con indicación de ubicación, teléfono, cantidad de empleados e inversión total según las siguientes actividades: Tabaco y sus derivados Confecciones y Textiles Productos Médicos y farmacéuticos Productos Eléctricos y Electrónicos Calzados y sus Componentes</t>
  </si>
  <si>
    <t>Guillermo Periche</t>
  </si>
  <si>
    <t>paralegal-externo@angelespons.com</t>
  </si>
  <si>
    <t>25 a 30</t>
  </si>
  <si>
    <t>Estudiante</t>
  </si>
  <si>
    <t>Abogada/o</t>
  </si>
  <si>
    <t>Buscando nave industrial disponible en Zona Franca Industrial para manufactura</t>
  </si>
  <si>
    <t>Listado de Zonas Francas incluyendo disponibilidad y costo del alquiler por pie cuadrado.</t>
  </si>
  <si>
    <t>correo electronico</t>
  </si>
  <si>
    <t>Clara del Carmen Grullon</t>
  </si>
  <si>
    <t>clara.grullon@ricoh-la.com</t>
  </si>
  <si>
    <t>Femenino</t>
  </si>
  <si>
    <t>sobre los 50</t>
  </si>
  <si>
    <t>Técnica/o en informatica</t>
  </si>
  <si>
    <t>Listado de la empresas en las Zonas Francas de Las Americas y Zona Franca de San Isidro. El motivo de la solicotud es actualizar la lista de empresas para llamar y coordinar citas y llamadas par ofrecer servicios.</t>
  </si>
  <si>
    <t>Soy vendedor de servicios tecnológicos de la marca Ricoh</t>
  </si>
  <si>
    <t>Grupo Cometa S.A.S</t>
  </si>
  <si>
    <t>franciscosuarez@grupocometa.com</t>
  </si>
  <si>
    <t>Santo Domingo Oeste</t>
  </si>
  <si>
    <t>Hacer un estudio de mercado y conocer los requisitos y procesos de lo que son las Zonas Francas Especiales</t>
  </si>
  <si>
    <t>Listado de Zonas Francas Especiales que han sido otorgadas, fecha de cuando esta fue otorgada, localidad, si está operando o no está operando y contactos de estas.</t>
  </si>
  <si>
    <t>Kinnox</t>
  </si>
  <si>
    <t>patriciam@kinnox.com</t>
  </si>
  <si>
    <t>Los Alcarrizos</t>
  </si>
  <si>
    <t>Resoluciones</t>
  </si>
  <si>
    <t>Resolución constitución como zona franca de B&amp;K Trading, RNC 131823572</t>
  </si>
  <si>
    <t>Fecha de resolucion en la cual se formó esta zona franca.</t>
  </si>
  <si>
    <t>Velvety SRL</t>
  </si>
  <si>
    <t>dmeran@velvety.do</t>
  </si>
  <si>
    <t>Deseo adquirir el listado de las diferentes empresas activas en las zonas francas del pais.</t>
  </si>
  <si>
    <t>EMPRESAS, REGION, CONTACTOS, TELEFONOS, CORREOS, RNC, DIRECCION, CLASIFICACION ACTIVIDAD</t>
  </si>
  <si>
    <t>AJIZA AGROINDUSTRIAL</t>
  </si>
  <si>
    <t>c.richardson@ajiza.com.do</t>
  </si>
  <si>
    <t>Buenos días. Cortésmente, tenemos a bien solicitar Lista de empresas instaladas en el parque Zona Franca Las Américas. El motivo fundamental es externarles invitación a un Desayuno de Negocios, en aras de realizar presentación de nuestros servicios a clientes reales y potenciales dentro del parque. Nuestra actividad esta pautada para el 13 de marzo del año en curso, en CHIMERA Restaurante (dentro del parque las Américas).</t>
  </si>
  <si>
    <t>Lista de empresas pertenecientes al Parque Zona Francas Las Américas. (si es posible incluir teléfonos y correos).</t>
  </si>
  <si>
    <t>Carlos Almonte</t>
  </si>
  <si>
    <t>eldran.rodriguez23@gmail.com</t>
  </si>
  <si>
    <t>Para ser usado en un trabajo de grado para la universidad del caribe (UNICARIBE)</t>
  </si>
  <si>
    <t>Necesito saber cuales son las zonas francas mas productiva y grandes a nivel nacional, sin importar su renglón de comercio,</t>
  </si>
  <si>
    <t>Listado de empresa opernado en las zonas Francas.</t>
  </si>
  <si>
    <t>Empresa, contacto, dirección, telefono, clasificación de actividad, cantidad de empleados, estatus y correo.</t>
  </si>
  <si>
    <t>Emilio Alberto Rosario</t>
  </si>
  <si>
    <t>ea.rosario60@gmail.com</t>
  </si>
  <si>
    <t>Santiago</t>
  </si>
  <si>
    <t>Hola, trabajamos para ANDESIA CORP, somos suplidores de Aluminios. Queremos contactar las fabricas que estan instaladas en los distintos parques de Zonas Francas a los fines de ofrecer nuestros poductos.</t>
  </si>
  <si>
    <t>lista de empresas que fabrican ventanas y puertas de aluminio.</t>
  </si>
  <si>
    <t>Preparando documentos</t>
  </si>
  <si>
    <t>JEAN VICTORIA</t>
  </si>
  <si>
    <t>jeanv@jmvppkg.com</t>
  </si>
  <si>
    <t>Técnico</t>
  </si>
  <si>
    <t>Administrativa/o comercial</t>
  </si>
  <si>
    <t>Soy un vendedor que estoy emprendiendo mi negocio y quiero una lista de zonas francas para poder venderles mis productos.</t>
  </si>
  <si>
    <t>Deseo una lista de las zonas francas de la República Dominicana</t>
  </si>
  <si>
    <t>pagina web</t>
  </si>
  <si>
    <t>Estadísticas de la OAI</t>
  </si>
  <si>
    <t>Trimestre enero-marzo 2024</t>
  </si>
  <si>
    <t>Medio de solicitud</t>
  </si>
  <si>
    <t xml:space="preserve">Recibidas </t>
  </si>
  <si>
    <t xml:space="preserve">Pendientes </t>
  </si>
  <si>
    <t>Respuestas</t>
  </si>
  <si>
    <t xml:space="preserve">Resueltas </t>
  </si>
  <si>
    <t>Rechazadas</t>
  </si>
  <si>
    <t xml:space="preserve">&lt; 5 días </t>
  </si>
  <si>
    <t>5 días &gt;</t>
  </si>
  <si>
    <t>Física</t>
  </si>
  <si>
    <t>Electrónica</t>
  </si>
  <si>
    <t>*311</t>
  </si>
  <si>
    <t>Otra</t>
  </si>
  <si>
    <t>Total</t>
  </si>
  <si>
    <t>OFICINA DE LIBRE ACCESO A LA INFORMACION PUBLICA</t>
  </si>
  <si>
    <t>BALANCE DE GESTION ANUAL</t>
  </si>
  <si>
    <t>Servicio de Acceso a la Información Pública</t>
  </si>
  <si>
    <t>SOLICITUDES ATENDIDAS POR TEMAS</t>
  </si>
  <si>
    <t>TOTAL</t>
  </si>
  <si>
    <t>Plan Anual de Compras y Contrataciones</t>
  </si>
  <si>
    <t>Ejecución del Plan de Compras y Contrataciones</t>
  </si>
  <si>
    <t>Ley 174-07, Empresas Beneficiadas</t>
  </si>
  <si>
    <t>Ejecución Presupuestaria</t>
  </si>
  <si>
    <t>Informaciones de las Empresas de Zonas Francas</t>
  </si>
  <si>
    <t>Información Sectorial de Zonas Francas</t>
  </si>
  <si>
    <t>Estatus de Empresas de Zonas Francas</t>
  </si>
  <si>
    <t>Ley 8-90, Ventas al Mercado Local</t>
  </si>
  <si>
    <t xml:space="preserve">Otros </t>
  </si>
  <si>
    <t>SOLICITUDES ATENDIDAS POR MOTIVACION</t>
  </si>
  <si>
    <t>Trabajos Academicos</t>
  </si>
  <si>
    <t>Cumplimiento de Leyes</t>
  </si>
  <si>
    <t>Proceso Judicial</t>
  </si>
  <si>
    <t>Tramites Administrativos</t>
  </si>
  <si>
    <t>No especificado</t>
  </si>
  <si>
    <t>SOLICITUDES ATENDIDAS POR CONDICION OCUPACIONAL</t>
  </si>
  <si>
    <t>Ciudadanos</t>
  </si>
  <si>
    <t>Abogados</t>
  </si>
  <si>
    <t>Periodista</t>
  </si>
  <si>
    <t>Sector Empresarial</t>
  </si>
  <si>
    <t>Empleados Publicos</t>
  </si>
  <si>
    <t>ONGs</t>
  </si>
  <si>
    <t>Estudiantes</t>
  </si>
  <si>
    <t>PORTAL 311
GESTION TRIMESTRAL
Estadisticas de Gestión de Quejas, Reclamaciones, Denuncias y Sugerencias</t>
  </si>
  <si>
    <t>AÑO  2024</t>
  </si>
  <si>
    <t>Temas</t>
  </si>
  <si>
    <t>Cantidad</t>
  </si>
  <si>
    <t>Quejas</t>
  </si>
  <si>
    <t>Reclamaciones</t>
  </si>
  <si>
    <t>Denuncias</t>
  </si>
  <si>
    <t xml:space="preserve">Sugerencias </t>
  </si>
  <si>
    <t>Desestimadas</t>
  </si>
  <si>
    <t xml:space="preserve"> TOTAL</t>
  </si>
  <si>
    <t>Año 2024</t>
  </si>
  <si>
    <t>Trimestre abril-junio 2024</t>
  </si>
  <si>
    <t>Trimestre julio-septiembre 2024</t>
  </si>
  <si>
    <t>Trimestre octubre-diciembre 2024</t>
  </si>
  <si>
    <t>Corte al: 31 de diciembre de 2024</t>
  </si>
  <si>
    <t>Medio</t>
  </si>
  <si>
    <t>Electronica</t>
  </si>
  <si>
    <t>wilfredo carmona</t>
  </si>
  <si>
    <t>wcarmona9@gmail.com</t>
  </si>
  <si>
    <t>Quisqueya</t>
  </si>
  <si>
    <t>otro</t>
  </si>
  <si>
    <t>Ingeniera/o aeronaútico</t>
  </si>
  <si>
    <t>Para nuestra empresa RKPOWER, seria muy valioso contar con el directorio de empresas de zona franca en el país, para poder ofrecer nuestras soluciones en cuanto a plantas eléctricas y sistemas de sincronismo.</t>
  </si>
  <si>
    <t>Directorio de empresas de zonas francas</t>
  </si>
  <si>
    <t>VARA,SRL</t>
  </si>
  <si>
    <t>e.vasquez@varagroup.com</t>
  </si>
  <si>
    <t>Actualizacion de informacion</t>
  </si>
  <si>
    <t>Quisiera la lista de zonzas francas actualizada o en todo caso donde podemos buscar dicha información. Tenemos una lista en Excel de hace unos años que tiene el nombre de la zona franca, el contacto, el email, el teléfono, la dirección y el tipo de zona franca en cada caso. Quisiéramos manejar la información actual.</t>
  </si>
  <si>
    <t>INVESTIGACIÓN &amp; PÚBLICOS, SRL (INPUBLICOS)</t>
  </si>
  <si>
    <t>consultorias.inpu@gmail.com</t>
  </si>
  <si>
    <t>Propuesta Promoción valores institucionales</t>
  </si>
  <si>
    <t>Contacto del/ la responsable de la Comisión de Integridad Gubernamental</t>
  </si>
  <si>
    <t>P-Maria Elena Monegro</t>
  </si>
  <si>
    <t>mariaelenamonedro@gmail.com</t>
  </si>
  <si>
    <t>Santo Domingo Este</t>
  </si>
  <si>
    <t>Asunto de conocimiento</t>
  </si>
  <si>
    <t>Quiero información sobre la ampliación de los parques de la zona Franca San Isidro</t>
  </si>
  <si>
    <t>mariaelenamonegro@gmail.com</t>
  </si>
  <si>
    <t>no definido</t>
  </si>
  <si>
    <t>Copia de la resolución que habla sobre de los parques de la zona Franca de San Isidro y copia de la resolución que aprobó el consejo de zona Franca del 2024.</t>
  </si>
  <si>
    <t>Solicitud Incompleta</t>
  </si>
  <si>
    <t>JOAN DANIS</t>
  </si>
  <si>
    <t>joandanis@jjdpseguros.com</t>
  </si>
  <si>
    <t>Agente de seguros</t>
  </si>
  <si>
    <t>Compras y contrataciones</t>
  </si>
  <si>
    <t>Buenas tardes, somos asesore de seguros, y estamos en la busqueda de potenciales clientes, y deseamos obtener la información de las empresas que operan principal mente en las zonas francas de Santo Domingo y el Distrito Nacional.</t>
  </si>
  <si>
    <t>Nombre de las empresas números telefónicos cantidad de empleados actividad de la empresa correo electrónicos</t>
  </si>
  <si>
    <t>Delia Del Rosario</t>
  </si>
  <si>
    <t>ddeliadelrosario@gmail.com</t>
  </si>
  <si>
    <t>Economista</t>
  </si>
  <si>
    <t>Estudio para tesis de grado</t>
  </si>
  <si>
    <t>Por medio de la presente, después de un cordial saludo, me dirijo a usted con el fin de solicitar información relacionada al sector de business process outsourcing (BPO). A continuación, detallo los campos necesarios para la tabla mensual requerida, en formato Excel, la cual no debe contener detalles de las empresas: â€¢ Año â€¢ Mes â€¢ CIIU â€¢ Tamaño de la empresa â€¢ Provincia â€¢ Tipo de contribuyente (persona física o jurídica) â€¢ AntigÃ¼edad del contribuyente registrado (dividida en los siguientes rangos: 0 a 2 años, de 3 años a 5 años, de 6 años a 8 años, de 9 años a 11 años, 12 años o más) â€¢ Cantidad de empresas â€¢ Inversión acumulada â€¢ Exportaciones â€¢ Compras entre el subsector de BPO y otros sectores de la economía. â€¢ El total de gastos realizados por cada CIIU, según categoría del gasto o Gastos de personal o Gastos por trabajos, suministros y servicios o Arrendamientos o Gastos de activos fijos o Gastos de representación o Gastos financieros o Gastos extraordinarios â€¢ Valores totales de los impuestos retenidos y pagados, por tipo de impuestos.</t>
  </si>
  <si>
    <t>Daniel Ernesto</t>
  </si>
  <si>
    <t>daniellora@bluecompassdr.com</t>
  </si>
  <si>
    <t>21 a 24</t>
  </si>
  <si>
    <t>Análisis.</t>
  </si>
  <si>
    <t>Número de empresas dentro de zonas francas dedicadas al sector tabaco y derivados, y la cantidad de empleos generados, año 2023. Por favor notar: ya tengo acceso a los datos 2022 y anteriores, me interesan los datos del 2023. Muchas gracias.</t>
  </si>
  <si>
    <t>JOSE URENA</t>
  </si>
  <si>
    <t>jurena@carinsol.com</t>
  </si>
  <si>
    <t>Maestría</t>
  </si>
  <si>
    <t>Desarrollo de un proyecto agroempresarial de exporatción de buen pan procesado con compromisos de venta &gt; a 10 furgones mensuales actualmente con la necesidad de poder obtener una licencea de zona franca especial de forma tal que la planta de procesamiento esté en la misma finca de 8,000 árboles y no tener que trasladar ese volumen de productos por la comlejidad logística que conlleva.</t>
  </si>
  <si>
    <t>Listado de empresas que obtuvieron la licencia de zona franca especial que ya no están operando.</t>
  </si>
  <si>
    <t>correo ordinario</t>
  </si>
  <si>
    <t>Jean Michel Victoria Pimentel</t>
  </si>
  <si>
    <t>Soy emprendedor para venta y distribución de materiales de empaque.</t>
  </si>
  <si>
    <t>Listado general de zonas francas en Republica Dominicana</t>
  </si>
  <si>
    <t>Gam Dominicana</t>
  </si>
  <si>
    <t>djgarcia@gamrentals.com</t>
  </si>
  <si>
    <t>Para ofrecer nuestros servicios como proveedores de equipos</t>
  </si>
  <si>
    <t>Solicitos el listado de la empresas que operan en los parque de Las Americas Bonao Villa Altagracia</t>
  </si>
  <si>
    <t>Jose</t>
  </si>
  <si>
    <t>psychomanthis@gmail.com</t>
  </si>
  <si>
    <t>31 a 40</t>
  </si>
  <si>
    <t>Informática/o</t>
  </si>
  <si>
    <t>investigación mercado</t>
  </si>
  <si>
    <t>lista de las empresas exportadoras de agroindustrias y los productos que comercializan durante el 2023. Si se puede incluir los contactos, se agradecería mucho que los incluyeran</t>
  </si>
  <si>
    <t>Egret Dominicana</t>
  </si>
  <si>
    <t>gerentecibao.rd@e-gret.com</t>
  </si>
  <si>
    <t>Egret Dominicana se Dedica a la venta y distribución de materiales de impresión y equipos así como insumos para el área textil Queremos un listado de las empresas que están dentro de los parques de Zonas francas que se manejan a nivel Nacional , con la finalidad de poder ofertar a estas empresas nuestros productos y servicios</t>
  </si>
  <si>
    <t>Listado de las empresas que están dentro de los parques de Zona Franca a Nivel Nacional</t>
  </si>
  <si>
    <t>Juan Tomás Vargas Nieto</t>
  </si>
  <si>
    <t>juan.vargas@squirepb.com</t>
  </si>
  <si>
    <t>Servicios</t>
  </si>
  <si>
    <t>Quisiera conocer los permisos, autorizaciones y/o habilitaciones que debe solicitar y obtener una empresa de zona franca que opere una planta industrial dedicada a la esterilización de dispositivos médicos, ubicada dentro de un Parque Industrial de Zona Franca. (Favor ver documento adjunto para observar las características de la planta industrial).</t>
  </si>
  <si>
    <t>Permisos, autorizaciones y/o habilitaciones que debe solicitar y obtener una empresa que opere una planta industrial dedicada a la esterilización de dispositivos médicos, ubicada dentro de un Parque Industrial de Zona Franca. (Ver documento adjunto)</t>
  </si>
  <si>
    <t>EL PRIMO INDUSTRIAL EIRL</t>
  </si>
  <si>
    <t>elprimoindustrial@gmail.com</t>
  </si>
  <si>
    <t>El motivo de la solicitud es para promocionar y vender los productos que fabricamos para piezas industriales en general y todo tipo de maquinaria.</t>
  </si>
  <si>
    <t>contactos de las empresas y de ser posible contacto de las personas de compras y encargado de mantenimiento</t>
  </si>
  <si>
    <t>Egret Dominicana , se dedica a la venta y distribución de materiales y equipo y desea llegar a los clientes de Zonas Franca</t>
  </si>
  <si>
    <t>LISTADO DE ZONAS FRANCAS A NIVEL NACIONAL</t>
  </si>
  <si>
    <t>DANIEL AQUINO</t>
  </si>
  <si>
    <t>albanyaquino@hotmail.com</t>
  </si>
  <si>
    <t>SOLICITUD DE EXPEDICIÓN DE CERTIFICACIÓN</t>
  </si>
  <si>
    <t>ÚNICO: Que se expida formal certificación en la que conste si la empresa denominada como Grupo de Soluciones Energéticas Soles, S.R.L. (RNC 101855622), con domicilio social sito en la Calle Francisco Petrarca número 11-B, Urbanización Renacimiento, Santo Domingo de Guzmán, D.N., figura registrada como empresa del Sector de Zonas Francas en la República Dominicana.</t>
  </si>
  <si>
    <t>Tepuy Quimicos Z&amp;T</t>
  </si>
  <si>
    <t>tabjaa@tepuyquimicos.com</t>
  </si>
  <si>
    <t>Estamos buscando un Listado de empresas que ofrezcan el servicio de Almacen Logistico y general en RD en las zonas cercanas a Santo Domingo para expandir nuestro negocio en el caribe</t>
  </si>
  <si>
    <t>Estamos buscando un Listado de empresas que ofrezcan el servicio de Almacen Logistico y general en RD en las zonas cercanas a Santo Domingo</t>
  </si>
  <si>
    <t>Miguelina</t>
  </si>
  <si>
    <t>estevezmiguelina@gmail.com</t>
  </si>
  <si>
    <t>Doctorado</t>
  </si>
  <si>
    <t>Academico</t>
  </si>
  <si>
    <t>Cuales fueron las tres (3) empresas del parque de zona franca PIISA que reportaron mayor valor de exportacion en el año 2022. Confirmar si son Frenesius Kabi, Edward Scient y Eaton Corporation. Gracias</t>
  </si>
  <si>
    <t>Rosanna Santana</t>
  </si>
  <si>
    <t>rosanna.sm@hotmail.com</t>
  </si>
  <si>
    <t>Psicóloga/o</t>
  </si>
  <si>
    <t>conocer el listado de empresas zona franca de nuestro pais</t>
  </si>
  <si>
    <t>listado de zona franca del pais segmentadas por tipo de productos o sector al que se dedica</t>
  </si>
  <si>
    <t>Erika Lismel Mesa</t>
  </si>
  <si>
    <t>mesa.erika0@gmail.com</t>
  </si>
  <si>
    <t>Analista de mercados</t>
  </si>
  <si>
    <t>Obtener el listado de empresas de Zonas Francas de la Republica Dominicana, que sea un listado por segmentos actualizado a la fecha.</t>
  </si>
  <si>
    <t>Listado de Zonas Francas por segmentos, actualizado.</t>
  </si>
  <si>
    <t>Interes Personal/Negocios</t>
  </si>
  <si>
    <t>LEY No. 200-04</t>
  </si>
  <si>
    <t>Gastos por Servicios de las Zonas Francas</t>
  </si>
  <si>
    <t>Brandol Marte</t>
  </si>
  <si>
    <t>cuenta2streaming@gmail.com</t>
  </si>
  <si>
    <t>Analisis para levantamiento.</t>
  </si>
  <si>
    <t>La region, ubicacion, provincia, operadora o direccion, empresas que pertenecen a cada zona franca, numero de telefono y otros datos como el rnc y la clasificacion de la actividad</t>
  </si>
  <si>
    <t>Actualización base de datos, para fines de programa de capacitación</t>
  </si>
  <si>
    <t>Completar formato adjunto, con informaciones solicitadas.</t>
  </si>
  <si>
    <t>Maria Montero</t>
  </si>
  <si>
    <t>mar3006@hotmail.com</t>
  </si>
  <si>
    <t>Me interesa conocer mas sobre las empresas acogidas a la Ley 56-07</t>
  </si>
  <si>
    <t>Listado de empresas acogidas a la Ley 56-07</t>
  </si>
  <si>
    <t>JOSÉ MANUEL SANTIAGO COMPRES</t>
  </si>
  <si>
    <t>JOSEMANUEL@GASA.COM.DO</t>
  </si>
  <si>
    <t>LEY 200-04, ART 1, 2, 4 Y 6</t>
  </si>
  <si>
    <t>SOLICITAMOS COPIA DIGITAL DEL EXPEDIENTE Y DOCUMENTOS DE LA EMPRESA OPERADORA DE ZONA FRANCA LA HABANERA SRL, APROBADA YS OPERACIONES MEDIANTE RESOLUCIÓN NÚM. 02-19-P DEL 6 DE MARZO 2019.</t>
  </si>
  <si>
    <t>Belkys Altagracia Marchena Santana</t>
  </si>
  <si>
    <t>belkysmarchena@yahoo.es</t>
  </si>
  <si>
    <t>Administradora</t>
  </si>
  <si>
    <t>Obtener relacion de empresas del sector joyería establecidas en el país, a los fines de identificar un aliado comercial para elaboración de pedidos y trabajos en metales preciosos</t>
  </si>
  <si>
    <t>Nombre, teléfonos y direcciones de fabricas del sector joyería</t>
  </si>
  <si>
    <t>Irmgard De la Cruz</t>
  </si>
  <si>
    <t>idelacruz@eldinero.com.do</t>
  </si>
  <si>
    <t>Hola, mi nombre es Irmgard De La Cruz, soy periodista y estoy necesitando los siguientes datos para un reportaje que estoy haciendo. Gracias de antemano.</t>
  </si>
  <si>
    <t>-Permisos que necesitan las empresas de call centers para instalar sus empresas en la República Dominicana. Â¿Cuáles son los principales requisitos que requiere un call center para instalarse en la República Dominicana? En lo que respecta a estadísticas, estoy necesitando: -Cantidad de call centers operativos actualmente, por provincia y tipo de servicios que ofrecen, desde el 2013 hasta el 2024. (Compartir los datos distribuidos año tras año, en cada provincia). -Cantidad de call centers operativos ubicados dentro parques de zonas francas y fuera de parques de zonas francas (es decir, que están ubicadas en el centro de la ciudad o zonas urbanas). Compartir esta información por provincias, desde el 2013 hasta el 2024. (Compartir los datos distribuidos año tras año, en cada provincia). Favor compartir los datos en formato Excel, de ser posible.</t>
  </si>
  <si>
    <t>Mancia Javier Nolasco</t>
  </si>
  <si>
    <t>marciajaviern12@outlook.es</t>
  </si>
  <si>
    <t>Santo Domingo Norte</t>
  </si>
  <si>
    <t>Peluquera/o</t>
  </si>
  <si>
    <t>La solicitud de la información es sobre la elaboración de mi tesis para optar por el título de Derecho. Estoy investigando sobre los Call Center y necesito el dato de cuantos Call Center existen total y por provincias en país. En CNZFE no puedo encontrar la información y cuando entro a Datos Abiertos te presenta el título del Call Center pero no esta la información. Le anexaré unas capturas para evidenciar lo que digo.</t>
  </si>
  <si>
    <t>Estadísticas actualizadas de lo cuantos Call Center Funcionan en el país, el total y por provincia. También la cantidad de trabajadores y empleadores.</t>
  </si>
  <si>
    <t>Solicitamos lista de empresas instaladas en el Parque Zona Franca de Itabo, puesto que nuestra empresa estará realizando en el mes de abril un Desayuno de negocios en donde aspiramos invitar a los ejecutivos de las empresas de zona franca. Agradecemos de ante mano su valiosa colaboración.</t>
  </si>
  <si>
    <t>LISTA EMPRESAS INSTALADAS EN EL PARQUE DE ITABO.</t>
  </si>
  <si>
    <t>Solicitamos lista de empresas instaladas en zona franca Santiago, puesto que queremos invitarles a nuestro almuerzo de negocios a celebrase en el mes de abril. Esta lista nos ayudara a realizar con efectividad nuestra convocatoria. Agradecemos de antemano su acostumbrada colaboración.</t>
  </si>
  <si>
    <t>LISTA EMPRESAS ZONA FRANCA SANTIAGO</t>
  </si>
  <si>
    <t>Heriberto Tejada</t>
  </si>
  <si>
    <t>ventas@grupoperalmar.com</t>
  </si>
  <si>
    <t>Laboro para un proveedor de carga area, maritima y aduanas. Requiero información sobre las empresas de zonas francas por parques.</t>
  </si>
  <si>
    <t>Me gustaria recibir un listado de empresas de zonas francas por parque para poder enviarles o visitarles para que conozcan nuestros servicios.</t>
  </si>
  <si>
    <t>Buenos días, mi nombre es Irmgard De La Cruz y soy periodista.</t>
  </si>
  <si>
    <t>Buenos días. Espero que estén muy bien. Estoy necesitando los siguientes datos (coloco en mayúsculas para resaltar): -Cantidad de call centers POR CADA PROVINCIA DEL PAÍS desde el 2013 hasta el 2024. *Por ejemplo: Si en Santiago hay 22 call centers al año 2024, me gustaría poder comparar si para el 2013 habían primero 3, luego en 2014 subió a cinco, en el 2015 14, en el 2017... hasta llegar a la cantidad que actualmente hay al 2024. Y así, en cada provincia de la República Dominicana. -Cantidad de call centers POR TIPO DE ACTIVIDAD EN CADA PROVINCIA DEL PAÍS en el año 2024 *Por ejemplo: Si en Santiago hay 22 call centers al año 2024, saber si hay 10 que son BPO y 12 que son inbound/outbound call centers. Además, siendo aún más específicos, qué tipo de servicios ofrecen (si de los 12 que son inbound/outbound call centers, hay 8 que ofrecen servicios financieros, uno que ofrece telemedicina y tres que ofrecen servicios tecnológicos. Y así, en cada provincia del país al año 2024. Esta información es importante para el trabajo que estamos haciendo, ya que nos interesa: -Hacer comparativas en histórico que muestren cuánto han crecido este tipo de zonas francas en cada provincia del país en los últimos 10 años, -Saber cuáles provincias están resultando más atractivas para un tipo de call centers que pudiera ofrecer servicios muy distintos a otras industrias de la misma naturaleza, alojados en otras demarcaciones NOTA: La información que solicitamos no está contenida en los informes anuales del CNZFE que recomendaron revisar en una solicitud previa sobre este tema (y cuyos datos ya habíamos verificado antes de hacer esa solicitud). Esto debido a que las estadísticas ahí contenidas son del sector zonas francas en sentido general, y los datos no están desglosados por el tipo de zona franca o actividad específica en la que esa zona franca ofrece sus servicios. Si pueden enviar los datos en Excel estaría genial. Agradecida de antemano por la asistencia.</t>
  </si>
  <si>
    <t>En espera del Departamento Correspondiente</t>
  </si>
  <si>
    <t>Ziele Global 21 SRL</t>
  </si>
  <si>
    <t>zs21ca.info@gmail.com</t>
  </si>
  <si>
    <t>Como PYME dominicana, representante de insumos textiles del exterior, conocemos y hemos ofrecido nuestro portafolio en otras zonas francas del país.  Como PYME dominicana, representante de insumos textiles del exterior, conocemos y hemos ofrecido nuestro portafolio en otras zonas francas del país.  La presente es con el objetivo de solicitar basde de datos actualizada de empresas textiles operativas en zonas francas.</t>
  </si>
  <si>
    <t>Base de datos empresas textiles operativas.</t>
  </si>
  <si>
    <t>Corte al: 31 de marzo de 2024</t>
  </si>
  <si>
    <t>Fecha Solicitud</t>
  </si>
  <si>
    <t>Fecha Resolución</t>
  </si>
  <si>
    <t>Resuelta en dias</t>
  </si>
  <si>
    <t>Empresa</t>
  </si>
  <si>
    <t>Aime Ubinas</t>
  </si>
  <si>
    <t>a.ubinas@seprisa.com.do</t>
  </si>
  <si>
    <t>Estoy interesada en contactar a los encargados de compra</t>
  </si>
  <si>
    <t>Listado de las empresas que pertenecen a las zonas francas</t>
  </si>
  <si>
    <t>ORLANDO PICHARDO</t>
  </si>
  <si>
    <t>ORLANDO.PICHARDO@GMAIL.COM</t>
  </si>
  <si>
    <t>Asesor/a de empresas</t>
  </si>
  <si>
    <t>*REQUIERO UN LISTADO O DIRECTORIO DE LAS ZONAS FRANCAS ESTABLECIDAS EN EL PAIS. NOMBRE, DIRECCION, EMAIL, TELEFONO, PERSONA DE CONTACTO.</t>
  </si>
  <si>
    <t>JULIA MARIELY RODRIGUEZ</t>
  </si>
  <si>
    <t>juliam2351@gmail.com</t>
  </si>
  <si>
    <t>Estadística/o</t>
  </si>
  <si>
    <t>Solicitud de información.Â Â </t>
  </si>
  <si>
    <t>Un cordial saludo. Mi nombre es Julia Rodríguez estudiante de la UASD de la carrera de Relaciones Económicas Internacionales, les escribo porque estoy realizando una investigación estudiantil sobre el desarrollo y evolución de la inversión extranjeraÂ  de Verón -Punta CanaÂ  dentro de los cuales me gustaría destacar el importante sector de zonas francas en mi investigación , por edén me gustaría solicitarle información correspondiente siguiente: 1-. Â¿Cuáles son las zonas francas de servicios,Â  parques, zonas francas que están ubicadas dentro del Distrito Municipal de Verón-Punta CanaÂ  y cuálÂ  su ubicación o dirección exacta, en dado caso de no haberlo, cuáles son las más cercanas a este distrito municipal?Â  2-Â¿En qué fecha tuvieron apertura estas zonas francas, parques,Â Â zonas francas de servicios?Â  3-. Â¿Cuáles son las empresas que están dentro de estas zonas francas, parques,Â Â zonas francas de servicios, etc.?Â Â  4-. Â¿Dentro de ese complejo deÂ  zonas francas de servicios,Â  parques, zonas francas que están ubicadas dentro del Distrito Municipal de Verón-Punta Cana, me gustaría saber si algunas de ellasÂ  Â son de propiedad de inversores extranjeros y cuáles, si están bajo régimen de acuerdos internacionales para operar etc.? 5-. Â¿Cuáles podrían decirseÂ  que serían losÂ  impactos, aporte y beneficios económicos y sociales de manera generalÂ  que generanÂ  las zonas francas de servicios,Â  parques, zonas francas que están ubicadas dentro del Distrito Municipal de Verón-Punta Cana, para ese distrito y para el país?Â  Agradecería de antemano cualquier información adicional relacionada con la que me puedan facilitar al respecto que aporte a mi investigación.Â </t>
  </si>
  <si>
    <t>Citibank NA</t>
  </si>
  <si>
    <t>cristina.dorca@citi.com</t>
  </si>
  <si>
    <t>Investigacion de mercado sobre zonas francas en el pais.</t>
  </si>
  <si>
    <t>Listado consolidado de todas empresas de zonas francas aprobadas y en operación vigente en el pais, idealmente que inclya el parque en el que opera y la industria que pertenece (de ser posible).</t>
  </si>
  <si>
    <t>HEVIA, SRL</t>
  </si>
  <si>
    <t>comprasinter@hevia.com.do</t>
  </si>
  <si>
    <t>NECESITAMOS UNA RELACIÃ’N DE LAS ZONAS FRANCAS QUE FABRICAN T SHIRTS.</t>
  </si>
  <si>
    <t>NOMBRES DE LAS ZONAS FRANCAS, TELEFONO O CORREO ELECTRONICO</t>
  </si>
  <si>
    <t>Bryan Jimenez</t>
  </si>
  <si>
    <t>BryanOmally1997@hotmail.com</t>
  </si>
  <si>
    <t>Saber las opciones de trabajo que tengo</t>
  </si>
  <si>
    <t>Cuantos y cuales call centers operan en Republica Dominicana especialmente los que están en Santo Domingo y desde que fecha y/o ano lo han estado haciendo? Sus direcciones (Eso yo lo podría hacer yo mismo, pero si hay una tabla o algo asi con todas las informaciones concerniente a los call centers pues sería bueno obtenerla...)</t>
  </si>
  <si>
    <t>Listado de empresas activas categorizadas como Call Centers, Contact Centers, BPO (Business Processing Outsourcing), y KPO (Knowledge Processing Outsourcing).</t>
  </si>
  <si>
    <t>carlos solano</t>
  </si>
  <si>
    <t>carlossolano@live.com</t>
  </si>
  <si>
    <t>saludos cordiales Trabajo en ecoquimica estamos interesados en ofrecer nuestros servicios y productos de lubricacion industrial a las empresas que estan en las zonas francas de san isidro y las americas por esta razon nos ayudaria mucho que nos puedan proveer un listado de las empresas que estan en los parques y sus numero de contacto</t>
  </si>
  <si>
    <t>Nombre de la empresas cantidad de empresas sector al que pertenecen por ejemplo textil, calzados, alimentos etc etc contacto: numero de telefono</t>
  </si>
  <si>
    <t>Deadlock Solutions</t>
  </si>
  <si>
    <t>a.maltes@deadlocksolutions.com</t>
  </si>
  <si>
    <t>Nuestra empresa ofrece productos y servicios dirigidos a empresas de zonas francas por lo que nos gustaría tener conocimiento de las empresas que se encuentran activas en la actualidad dentro de los parques de zonas francas.</t>
  </si>
  <si>
    <t>Requerimos un listado actualizado de las zonas francas que se encuentran con el permiso de zonas francas activo y que actualmente se encuentren operando dentro de los parques de zonas francas del país. El documento puede estar segmentado por provincia y municipios, tanto en zonas francas del Estado (Pro Industria) como también operadores privados.</t>
  </si>
  <si>
    <t>Perfil del subsector de Call Centers 2022.</t>
  </si>
  <si>
    <t>Ulises Pavon Lugo</t>
  </si>
  <si>
    <t>ulisespavon.homeelectric@gmail.com</t>
  </si>
  <si>
    <t>Buenas Tardes No interesa ofertarle productos a las diferentes Zonas Francas que operan en el país, nuestra solicitud se debe que no todas las zonas francas se encuentran asequible para ser contactadas. Es por esta razon que solicitamos un listado de las zonas francas que operan y sus contactos para ofrecerle los materiales. .</t>
  </si>
  <si>
    <t>Buenas Tardes Nos Interesa un listado de todas las Zonas Francas que operan en nuestro país con sus contactos</t>
  </si>
  <si>
    <t>Alberto Rojas</t>
  </si>
  <si>
    <t>albertoarojasrojas@gmail.com</t>
  </si>
  <si>
    <t>Buenos días, estoy realizando un trabajo acerca de las empresas en la Zona Franca las Américas y necesito un listado de las mismas</t>
  </si>
  <si>
    <t>Nombre de la empresa, número de teléfono, años que tiene en la Zona Franca, cantidad de empleados. Si tienen alguna otra información adicional no hay problema en agregarla</t>
  </si>
  <si>
    <t>JOSE GUILLERMO SANTANA</t>
  </si>
  <si>
    <t>joseguillermo.santana@gmail.com</t>
  </si>
  <si>
    <t>Para fines informativo</t>
  </si>
  <si>
    <t>Solicitamos muy cordialmente que nos certifiquen, si la empresa Conduent Solutions Dominican Republic RNC: 101-79531-1, es una empresa constituida como zona franca y que si posee un carnet de Zona Franca. En caso de que sea zona franca, si está activa.</t>
  </si>
  <si>
    <t>personal</t>
  </si>
  <si>
    <t>MALEK MULTISERVICIOS SRL</t>
  </si>
  <si>
    <t>alfredmalek@hotmail.com</t>
  </si>
  <si>
    <t>Necesito el listado de las zonas francas establecidas en el pais para fines estadisticos y tambien para contactarlas para n programa de calidad de iso 17025-2017</t>
  </si>
  <si>
    <t>emresa, direccion, provincia, telefono, contacto, email, rnc</t>
  </si>
  <si>
    <t>Alberto Antonio Rojas Rojas</t>
  </si>
  <si>
    <t>Buenas tardes, estoy realizando un trabajo y había solicitado la información de las empresas en Zona Franca las Américas, la cual recibí. Pero ahora necesito un listado con las empresas en todas las zonas francas del país. Agradezco si me pueden brindar la información</t>
  </si>
  <si>
    <t>Los mismos datos del archivo adjunto pero para todas las zonas francas del país</t>
  </si>
  <si>
    <t>Margaret Roche</t>
  </si>
  <si>
    <t>margaretrd01@gmail.com</t>
  </si>
  <si>
    <t>Trabajo en el área de ventas en empresa y necesito un listado de las zonas francas activas en el 2024 para ofrecerle nuestros servicios</t>
  </si>
  <si>
    <t>listado de las zonas francas activas en Republica dominicana en el 2024</t>
  </si>
  <si>
    <t>Franciso Suarez</t>
  </si>
  <si>
    <t>Proyectos</t>
  </si>
  <si>
    <t>Hacer un estudio de crecimiento</t>
  </si>
  <si>
    <t>Quisiera saber cuáles son los parques de Zonas Francas en proceso de construcción, con los datos de ubicación, contacto y tipo de parque.</t>
  </si>
  <si>
    <t>Hendrix Peralta</t>
  </si>
  <si>
    <t>hendrixperalta@gmail.com</t>
  </si>
  <si>
    <t>Japan</t>
  </si>
  <si>
    <t>Buenas tardes, Antes que nada, me gustaria agredecerles por la ayuda que me han brindado hasta ahora. En estos momento me encuentro cursando un Master en desarrollo economico en Japon y mi tema de investigacion es el impacto de las zonas francas en la economia de las provincias y municipios de la Republica Dominicana. Para llevar acabo el analisis necesito saber la ubicacion especifica de las zonas francas, pero esto a sido un reto. He buscado la zonas francas en google maps y articulos antiguos y aunque he encontrado muchas zonas francas aun hay muchas otras de las cuales no tengo informacion. Algo que me ha ayudado a encontrar las zonas francas ha sido un "Directorio de empresas en zonas francas" creado por el Consejo Nacional de Zonas Francas de exportacion ya que es mas efectivo buscar las empresas ubicadas en las ZF.</t>
  </si>
  <si>
    <t>Directorio de empresas en zonas francas para el periodo 2000-2022</t>
  </si>
  <si>
    <t>Rosalba Mejia</t>
  </si>
  <si>
    <t>rosalbamejia8@hotmail.com</t>
  </si>
  <si>
    <t>Rancho Arriba</t>
  </si>
  <si>
    <t>Como residente en la comunidad de Rancho Arriba, estoy buscando informacion de cuales son las empresas que estan acogidas a ese regimen.</t>
  </si>
  <si>
    <t>Cuantas Zonas Francas tenemos ubicadas en San Jose de Ocoa? Direccion de estas Zonas Francas? Nombres de las Zonas Francas? y cual es el regimen?</t>
  </si>
  <si>
    <t>Apoyo legal</t>
  </si>
  <si>
    <t>Confirmar si existen zonas francas en Rep. Dominicana que fabriquen zapatos de la marca CONVERSE</t>
  </si>
  <si>
    <t>correo certificado</t>
  </si>
  <si>
    <t>Pamela Rojas</t>
  </si>
  <si>
    <t>pamelarojas@deultimominuto.net</t>
  </si>
  <si>
    <t>Periodístico.</t>
  </si>
  <si>
    <t>1. Los permisos de instalación de empresas en parques de zonas francas, son transferibles a otras empresas? Favor explicar 2. En el caso del permiso expediente 000987 de Oscor Caribe LLC, le es valido a la empresa INTEGER HOLDING? 3. Cualquier dato adicional sobre el tema.</t>
  </si>
  <si>
    <t>página web</t>
  </si>
  <si>
    <t>ELEVER SRL</t>
  </si>
  <si>
    <t>paola.santos@elever.do</t>
  </si>
  <si>
    <t>Mi nombre es Paola Santos y tengo el placer de servir como Directora de Personas, Cultura y Organización en Elever, una empresa dedicada a proporcionar servicios integrados de facilidades en la República Dominicana. Nuestro interés en las zonas francas se deriva de nuestro compromiso continuo con el crecimiento y la expansión de nuestras operaciones en la República Dominicana. Entendemos que estas zonas desempeñan un papel crucial en el desarrollo económico y empresarial del país, y explorar las oportunidades que ofrecen.</t>
  </si>
  <si>
    <t>Información sobre las zonas francas ubicadas en distintos puntos del país. Nos interesa obtener un listado completo y actualizado de estas zonas.</t>
  </si>
  <si>
    <t>ALEX ROLANDO MOSQUERA SUAREZ</t>
  </si>
  <si>
    <t>alex.mosquera@coface.com</t>
  </si>
  <si>
    <t>Administrativa/o de bancas</t>
  </si>
  <si>
    <t>Agradecería su apoyo confirmado si la siguiente sociedad â€œBRANDM APPAREL DOMINICAN REPUBLIC LTDâ€ de RNC 1-31-53840-1, es una sucursal extranjera o empresa de capital extranjero.</t>
  </si>
  <si>
    <t>Validar si la empresa es o no una sucursal extranjera y el país de origen de la misma (de ser posible)</t>
  </si>
  <si>
    <t>Velaris Industries</t>
  </si>
  <si>
    <t>carlos@velarisindustries.com</t>
  </si>
  <si>
    <t>Contactos de todas las empresas tabacaleras registradas</t>
  </si>
  <si>
    <t>Contactos de todas las empresas tabacaleras</t>
  </si>
  <si>
    <t>Jose Luna</t>
  </si>
  <si>
    <t>jmlunaval@outlook.com</t>
  </si>
  <si>
    <t>Consultor/a empresarial</t>
  </si>
  <si>
    <t>Analisis sector Call Centers Republica Dominicana</t>
  </si>
  <si>
    <t>Informe actualizado a la fecha o 2023 del Sector CALL CENTERS de zona franca de servicios.</t>
  </si>
  <si>
    <t>Eury Valdez</t>
  </si>
  <si>
    <t>evaldez@catojisa.com</t>
  </si>
  <si>
    <t>Soy ejecutivo comercial de catojisa hago la solicitud para fines de ofrecerle negocios y servicios</t>
  </si>
  <si>
    <t>Espero que se encuentre bien. Mi nombre es Eury Valdez Ejecutivo comercial de Catojisa. Estamos interesados en obtener información sobre las zonas francas especiales, zonas francas de servicios y zonas francas industriales. Agradeceríamos que nos proporcionen una base de datos que incluya los siguientes detalles: Nombre de la empresa Correo de contactos directos Posición Teléfono o celular Agradecemos de antemano su atención y colaboración. Quedamos a su disposición para cualquier consulta. Favor de enviar a mi correo institucional : euryvaldez@catojica.com / Cel: 829-961-9514</t>
  </si>
  <si>
    <t>Marlene Molina</t>
  </si>
  <si>
    <t>drfzbroker@gmail.com</t>
  </si>
  <si>
    <t>Estoy trabajando junto al MICM y Adozona para la atracción de inversión extranjera a las zonas francas y necesito sectorizar todas las empresas del sector</t>
  </si>
  <si>
    <t>Listado por Parques del país, industria, empresa, contacto</t>
  </si>
  <si>
    <t>Finotex Dominicana</t>
  </si>
  <si>
    <t>ginadelacruz@finotex.com</t>
  </si>
  <si>
    <t>Conocer el listado actualizado , para poder dirigir los esfuerzos de ventas</t>
  </si>
  <si>
    <t>Por favor colaborar con el listado actualizado en excel de las empresas operando de zona franca, con sus respectivos parques, así como también las acogidas a la ley 56-07 , en republica Domincana , actualizado 2024</t>
  </si>
  <si>
    <t>luis garcia</t>
  </si>
  <si>
    <t>lgarcia@defensapublica.gov.do</t>
  </si>
  <si>
    <t>Buenas tardes Lcda, por esta via le solicito por favor copia de la vigencia de la resolución num. 05-21-PC-SP, a nombre de BANDERAS DEL MUNDO S,R.L. debido a la exención de la retención del 5% de ISR. Gracias anticipada</t>
  </si>
  <si>
    <t>Conocer el listado de empresas actualizado para dirigir las ventas</t>
  </si>
  <si>
    <t>El listado actualizado en EXCELL de las empresas operando de zona franca, con sus respectivos parques y provincia, así como también las acogidas a la ley 56-07 , en republica Domincana , actualizado 2024</t>
  </si>
  <si>
    <t>Keylin Then</t>
  </si>
  <si>
    <t>INSIDESALES@LYNCARGO.NET</t>
  </si>
  <si>
    <t>LISTADO DE ZONAS FRANCAS DEL PARQUE PISANO DE SANTIAGO. PARA TRABAJAR EL LISTADO DE DICHAS ZONAS FRANCAS OFRECIENDOLE SERVICIO DE TRANSPORTE INTERNACIONAL</t>
  </si>
  <si>
    <t>LISTADO DE ZONAS FRANCAS DEL PARQUE PISANO DE SANTIAGO</t>
  </si>
  <si>
    <t>Orlando Bautista</t>
  </si>
  <si>
    <t>obautista.n@hotmail.com</t>
  </si>
  <si>
    <t>Investigación de las zonas francas que estan activas actualemente en el pais</t>
  </si>
  <si>
    <t>RNC, NOMBRE DE LA EMPRESAS, SECTOR_ECONOMICO ó ACTIVIDAD ECONOMICA, UBICACION (NOMRE DEL PARQUE),PROVINCIA</t>
  </si>
  <si>
    <t>Puntex SRL</t>
  </si>
  <si>
    <t>puntex@claro.net.do</t>
  </si>
  <si>
    <t>Quisiéramos un listado de las zonas francas, localizadas en el territorio nacional. Con el fin de ofrecerle nuestros servicios a las empresas que fabrican productos utilizando telas fabricadas con tejido de punto.</t>
  </si>
  <si>
    <t>Nombre de la zona franca y numero telefónico.</t>
  </si>
  <si>
    <t>Yalisa Amequita</t>
  </si>
  <si>
    <t>yaliamesquita@gmail.com</t>
  </si>
  <si>
    <t>Villa Altagracia</t>
  </si>
  <si>
    <t>Saber cual es el impacto económico de las zonas francas en la República Dominicana</t>
  </si>
  <si>
    <t>Â¿Qué tipo de empresas operan en las zonas francas de la República Dominicana?</t>
  </si>
  <si>
    <t>Saludos, Se solicita para lyn cargo express, agente logistico, con la intencion de ofrecerle nuestros servicios</t>
  </si>
  <si>
    <t>LISTADO DE ZONAS FRANCAS DEL AEREA DE CALZADO Y DISPOSITIVOS MEDICOS/HEALTHCARE</t>
  </si>
  <si>
    <t>PERLA SARIT HERRERA CORNIELL</t>
  </si>
  <si>
    <t>PERLASARITHC10@HOTMAIL.COM</t>
  </si>
  <si>
    <t>Contable</t>
  </si>
  <si>
    <t>ME ENCUENTRO REALIZANDO MI PROYECTO DE GRADO EN LA UNIVERSIDAD TECNOLOGICA DE SANTIAGO (UTESA) Y NUESTRO TEMA ES "ESTUDIO DE FACTIBILIDAD PARA UNA EMPRESA DE GESTION ADUANAL A EMPRESAS DE ZONAS FRANCAS INDUSTRAILES EN SANTIAGO DE LOS CABALLEROS", POR ENDE NECESITAMOS CONOCER LA POBLACION A FIN DE DETERMINAR LA MUESTRA DE NUESTRO PROYECTO.</t>
  </si>
  <si>
    <t>CANTIDAD DE ZONAS FRANCAS INDUSTRIALES EN SANTIAGO DE LOS CABALLEROS.</t>
  </si>
  <si>
    <t>Inolba</t>
  </si>
  <si>
    <t>lazinoluiger@yahoo.com</t>
  </si>
  <si>
    <t>Secretario/a</t>
  </si>
  <si>
    <t>Nómina</t>
  </si>
  <si>
    <t>Me encuentro realizando una certera de clientes para comenzar un proyecto de salud ocupacional y necesito el listado de las empresas que están ubicadas en las zonas francas con su numero de contacto actualizado a la fecha.</t>
  </si>
  <si>
    <t>ZONA FRANCA- UBICACION- NOMBRE DE LA EMPRESA- CONTACTO TELEFONICO Y EL EMAIL (SI LO TIENE)- NOMBRE DEL GERENTE O PERSONA A CARGO (SI ES POSIBLE).</t>
  </si>
  <si>
    <t>La empresa esta organizando un evento de negocios con las empresas instaladas en el Parque Zona Franca de Nigua, en ese sentido, solicitamos de su apoyo con el Listado de empresas del Parque Nigua. , números de teléfonos y persona contacto.</t>
  </si>
  <si>
    <t>Lista empresas parque nigua que contenga: correos, números de teléfonos y persona contacto.</t>
  </si>
  <si>
    <t>Berenice Rincon</t>
  </si>
  <si>
    <t>berewww25@gmail.com</t>
  </si>
  <si>
    <t>Buenas, el motivo es ver la cantidad de zona franca y los tipos de empresa en cada una de ellas y como impactan en la comunidad. Saludos.</t>
  </si>
  <si>
    <t>Solicitamos el listado de las empresas que están zona franca y sus clasificaciones</t>
  </si>
  <si>
    <t>SIDESYS</t>
  </si>
  <si>
    <t>nicaurys.cruz@sidesys.com</t>
  </si>
  <si>
    <t>Buenas tardes , Represento una empresa Argentina que trabaja desarrollo de software y queremos saber el listado de zonas francas en Republica Dominicana. Saludos!!!</t>
  </si>
  <si>
    <t>Nombre de la zona Franca y Telefonos.</t>
  </si>
  <si>
    <t>IOS INDUSTRIAL OUTSOURCING SOLUTIONS,SRL</t>
  </si>
  <si>
    <t>licwendypichardo@hotmail.com</t>
  </si>
  <si>
    <t>OBTENER INFORMACION DE LAS EMPRESAS DE ZONA FRANCA QUE OPERAN EN EL PAIS.</t>
  </si>
  <si>
    <t>LISTADO DE EMPRESAS EN OPERACION BAJO EL REGIMEN DE ZONAS FRANCAS.</t>
  </si>
  <si>
    <t>Nirca</t>
  </si>
  <si>
    <t>nilka.nangl@hotmail.com.do</t>
  </si>
  <si>
    <t>San Pedro de Macorís</t>
  </si>
  <si>
    <t>solicitud de fabricas actualmente operando</t>
  </si>
  <si>
    <t>informacion de productos y servicios</t>
  </si>
  <si>
    <t>METCAL Engineering Services S.A.</t>
  </si>
  <si>
    <t>dtrejos@metcal.net</t>
  </si>
  <si>
    <t>Costa Rica</t>
  </si>
  <si>
    <t>De parte de METCAL se desea realizar una gira comercial a República Dominicana para fortalecer relaciones comerciales activas y crear nuevas en otras empresas.</t>
  </si>
  <si>
    <t>Listado de empresas ubicadas en Zona Franca Las Américas, con sus respectivos contactos o medios de comunicación. Otras Zonas Francas y sus listados de empresas ubicados en Santo Domingo</t>
  </si>
  <si>
    <t>Alva Solano</t>
  </si>
  <si>
    <t>alvasolano1008@gmail.com</t>
  </si>
  <si>
    <t>Investigación de Grado de Economía</t>
  </si>
  <si>
    <t>- Estadísticas de empleos generados por las zonas francas desde 1975 o fecha disponible hasta 2023</t>
  </si>
  <si>
    <t>INDUSTRIAS CLAUDETTE, SRL</t>
  </si>
  <si>
    <t>ADMINISTRACION@CANOINDUSTRIAL.COM</t>
  </si>
  <si>
    <t>PARA LA AMPLIACION DE NUESTRA CARTERA DE CLIENTES Y APERTURA DE NUEVOS NEGOCIOS, HACEMOS FORMAL SOLICITUD DEL LISTADO ACTUALIZADO DE ZONAS FRANCAS</t>
  </si>
  <si>
    <t>PERSONAS DE CONTACTO, TELEFONOS Y UBICACIONES DE LAS DIFERENTES ZONAS FRANCAS.</t>
  </si>
  <si>
    <t>CORALIA MARTÍNEZ</t>
  </si>
  <si>
    <t>coralialmartincunillera@gmail.com</t>
  </si>
  <si>
    <t>Santo Domingo</t>
  </si>
  <si>
    <t>solicito copia de la documentación relacionada con Corporación Zona Franca Banileja, INC y Comercializadora Agroindustrial Banileja CAB. SRL</t>
  </si>
  <si>
    <t>Corte al: 30 de junio de 2024</t>
  </si>
  <si>
    <t>PEDRO ATTIAS</t>
  </si>
  <si>
    <t>PATTIAS@GOPLACA.COM</t>
  </si>
  <si>
    <t>SOLICITO EL FORMULARIO PARA OFRECER NUESTROS PRODUCTOS DE GOMA ESPUMA A LAS ZONAS FRANCAS DE PAIS</t>
  </si>
  <si>
    <t>LISTADO DE LAS ZONAS FRANCAS DEL PAIS Y QUE TIPO PRODUCTO HACEN</t>
  </si>
  <si>
    <t>Rafael guerrero Mota</t>
  </si>
  <si>
    <t>r.guerrero@troquedom.com</t>
  </si>
  <si>
    <t>Laboramos para una fabrica que produce empaques de plásticos y nos interesa ofrecer los productos que comercializa la empresa donde laboramos. Gracias anticipadas</t>
  </si>
  <si>
    <t>Necesito, por favor, Los nombres de las empresas, los nombres de las personas Encargadas de compra y número de teléfonos de contacto de las empresas que forman parte de los PARQUES DE ZONA FRANCA ubicados en Santo Domingo tales como Las Américas, San Isidro y los demás parques, Gracias anticipadas</t>
  </si>
  <si>
    <t>José Vicente Chuan Hernández</t>
  </si>
  <si>
    <t>josevicente0101@hotmail.com</t>
  </si>
  <si>
    <t>Me encuentro trabajando en una investigación sobre las zonas francas europeas en República Dominicana y su impacto, y me interesa saber sobre las suizas.</t>
  </si>
  <si>
    <t>Â¿Cuáles son las empresas de origen suizo que están ubicadas en el país bajo este régimen de Zonas Francas?</t>
  </si>
  <si>
    <t>BIOANALYTICAL</t>
  </si>
  <si>
    <t>ismael_familia@bioanalytica.com</t>
  </si>
  <si>
    <t>Solicitud de informacion para negocios.</t>
  </si>
  <si>
    <t>Saludos, Mi Nombre es Ismael Familia y trabajo para la empresa Bioanalytical Dominicana. Vi en el periódico dos publicaciones de dos empresas extranjeras que se van a instalar en Republica Dominica, una en el parque PIISA ( Haina) y la otra en Santiago. Las empresas son ELCAM MEDICAL ( Israeli, fabricacion de dispositivos medicos), la otra se llama Yazaki Group ( Fabricantes de ramales de automoviles. Bioanalytical Suple equipos y da servicio para el area de control de calidad, nos gustaría que nos facilitaran el o los contactos ( Correos y teléfono) de los encargados en cada proyecto para nosotros visitarlos y presentarles todos los equipos en los que le podemos ayudar.</t>
  </si>
  <si>
    <t>Buen día, Con el fin de fortalecer relaciones comerciales entre empresas de su país y mi representada METCAL, requerimos obtener contactos clave de empresas ubicadas en Zonas Francas, ya que estamos próximos a realizar una gira regional en República Dominicana</t>
  </si>
  <si>
    <t>Listado de empresas y contactos de las siguientes Zonas Francas: 1. Zona Franca Andrés 2. Global Zona Franca Industrial 3. La Hispaniola Free Zone Park 4. Cibernético de Santo Domingo</t>
  </si>
  <si>
    <t>Comercializadora Gp Imp SRL</t>
  </si>
  <si>
    <t>a.garcia@gpimpresiones.com</t>
  </si>
  <si>
    <t>Fines comerciales</t>
  </si>
  <si>
    <t>Nombre de la empresa, direccion, telefono.</t>
  </si>
  <si>
    <t>Tania Molina</t>
  </si>
  <si>
    <t>periodistataniamolina@yahoo.com</t>
  </si>
  <si>
    <t>Los datos solicitados serán parte de una reportaje periodistico que se publicará en Diario Libre.</t>
  </si>
  <si>
    <t>En Diario Libre estamos haciendo un trabajo sobre los astilleros . En tal sentido, nos gustaría que pudieran facilitarnos el listado con la cantidad completa de estos negocios que ustedes tengan registrado, indicando puerto o zona marítima donde operan, en los casos de que sean marítimos. En caso de alguno que funcione en tierra y sea parte de su registro, también indicarlo. Adicional, nos gustaría tener información sobre datos de la actividad comercial que se mueve en los astilleros: Cantidad de embarcaciones construidas y/o reparadas en suelo dominicano y valor (así sea general para el sector) de dicha actividad.</t>
  </si>
  <si>
    <t>Emanuel</t>
  </si>
  <si>
    <t>manueldiaz97@outlook.com</t>
  </si>
  <si>
    <t>Estudio de investigación al amparo de la Ley 200-04 y su Reglamento de Aplicación 130-05.</t>
  </si>
  <si>
    <t>Por favor, proporciónennos un archivo en formato Excel que contenga los nombres de todas las empresas de zonas francas registradas en esta institución, organizadas por sector. Ejemplo: Santo Domingo/San Isidro/Empresa 123/Textil.</t>
  </si>
  <si>
    <t>Dariana Gomez</t>
  </si>
  <si>
    <t>darianacesarinagomez@gmail.com</t>
  </si>
  <si>
    <t>Buen día Noelia, Quisiera que me enviaran por favor el listado de empresas de zonas francas actualizado. Quedo atenta a su amable respuesta.</t>
  </si>
  <si>
    <t>edwin benitez</t>
  </si>
  <si>
    <t>edwin_0484@hotmail.com</t>
  </si>
  <si>
    <t>Estamos realizando un proyecto de contacto de las empresas que se encuentran dentro de las zonas francas del pais, esta informacion nos ayudara a ofrecerles nuestros servicios de salud ocupacional.</t>
  </si>
  <si>
    <t>Nombres y telefonos de empresas dentro de las diversas zonas francas que se encuentran en el pais</t>
  </si>
  <si>
    <t>Gerardo Gomez Angustia</t>
  </si>
  <si>
    <t>Canotillo01@gmail.com</t>
  </si>
  <si>
    <t>Socorrista</t>
  </si>
  <si>
    <t>l cumplimiento efectivo de de la ley 8-90, por parte del Consejo Nacional de Zonas Francas de Exportacion.</t>
  </si>
  <si>
    <t>Copia certificada de la resolucion de aprobacion del Consejo Nacional de Zonas Francas de ExportacioN , de la Empresa Industrias Navales Dominicana( INADON( S.R.L.,RNC. 1-329129-8, cuya actividad Pincipal es la Fabricacion de Bloques de Embarcaciones y Fabricacion de Embarcaciones Menores,Ubicada en La Zona Franca Industrial Andres.</t>
  </si>
  <si>
    <t>maria jimenez</t>
  </si>
  <si>
    <t>mdsjimenez9@gmail.com</t>
  </si>
  <si>
    <t>listado organizado de los parques industrial de las zona francas de : Santiago, Haina ,Las Americas , San Isidro , San Pedro De Macoris</t>
  </si>
  <si>
    <t>numeros telefonicos y correos electronicos en caso de tenerlos</t>
  </si>
  <si>
    <t>Eddy Vargas</t>
  </si>
  <si>
    <t>eavargasf@gmail.com</t>
  </si>
  <si>
    <t>Les solicito una lista de todas las empresas registradas y en proceso de instalación en las zonas francas del territorio de la República Dominicana con número de teléfono general y contacto principal. Ya me he comunicado a las zonas francas y me aconsejaron pedir esta lista a su departamento de acceso a la información pública. Como desarrollador de negocios y representante exclusivo de marcas y productos internacionales industriales específicos para zonas francas quisiera acercarme a cada empresa y ofrecerles las soluciones.</t>
  </si>
  <si>
    <t>Les solicito una lista de todas las empresas registradas y en proceso de instalación en las zonas francas del territorio de la República Dominicana con número de teléfono general y contacto principal.</t>
  </si>
  <si>
    <t>Esmirna</t>
  </si>
  <si>
    <t>esmirna.montas23@gmail.com</t>
  </si>
  <si>
    <t>Arquitecta/o, técnica/o</t>
  </si>
  <si>
    <t>creacion de la cartera de clientes de zonas francas</t>
  </si>
  <si>
    <t>Necesito un listado de todas las zona francas del pais</t>
  </si>
  <si>
    <t>Eldran Rodríguez</t>
  </si>
  <si>
    <t>eldran.rodriguez16@gmail.com</t>
  </si>
  <si>
    <t>Será usado para un trabajo final de la Universidad del Caribe</t>
  </si>
  <si>
    <t>Basándome en la publicación del listín diario del mar. 21, 2024, sobre la aprobación del permiso de 10 empresas y 2 parques. Si esta a su alcance, me encantaría tener toda la información de estas futuras empresas que estarán instalándose en nuestro país. Muchas gracias Eldran Rodríguez Lick del la publicación https://www.diariolibre.com/economia/negocios/2024/03/21/aprueban-permisos-para-instalar-nuevos-parques-de-zonas-francas/2650331?utm_source=relacionadas&amp;utm_medium=nota&amp;utm_campaign=relacionadas</t>
  </si>
  <si>
    <t>Kiabelys Herrera</t>
  </si>
  <si>
    <t>kiabelyshg@gmail.com</t>
  </si>
  <si>
    <t>Pertenezco al área comercial de un freight forwarder, la solicitud es con el fin de conocer cuales son las empresas de zona franca de exportacion que estan operando actualmente en el pais.</t>
  </si>
  <si>
    <t>Necesito un listado actualizado a junio 2024 de las zonas francas que están operando en el país en la actualidad. Necesito que dicho listado incluya estas informaciones: tipo de zona franca, región, ubicación, provincia, operadora, nombre de la empresa, contacto, email, teléfono, RNC y clasificación de la actividad. Necesito un listado como el que dejo en adjunto, pero actualizado hasta junio 2024 o la fecha mas cercana posible.</t>
  </si>
  <si>
    <t>Geraldo Gomez Angustia</t>
  </si>
  <si>
    <t>canotillo01@gmail.com</t>
  </si>
  <si>
    <t>Leyes</t>
  </si>
  <si>
    <t>El incumplimiento por parte del Consejo Nacional de Zonas Francas de Exportación de la Ley num.200-04, en su artículo 8. Artículo 8.- Toda solicitud de información requerida en los términos de la presente ley debe ser satisfecha en un plazo no mayor de quince (15) días hábiles. El plazo se podrá prorrogar en forma excepcional por otros diez (10) días hábiles en los casos que medien circunstancias que hagan difícil reunir la información solicitada. En este caso, el órgano requerido deberá, mediante comunicación firmada por la autoridad responsable, antes del vencimiento del plazo de quince (15) días, comunicar las razones por las cuales hará uso de la prórroga excepcional.</t>
  </si>
  <si>
    <t>Las razones legales del Señor Daniel Liranzo Director General del Consejo Nacional de Zonas Francas de Exportación, para la violación de la Ley núm. 200-04 ley general de libre acceso a la informacion publica, en sus artículos 8, 9 y 10 , con la denegación de la información publica, en nuestra solicitud de información pública. Numero .SAIP-SIP-000-100946 de fecha 2024-07-25, con su fecha de compromiso 2024-08-15, en virtud de la normativa vigente.</t>
  </si>
  <si>
    <t>CINCO C SRL</t>
  </si>
  <si>
    <t>compras@cincoc.com.do</t>
  </si>
  <si>
    <t>PARA FINES DE ACTUALIZAR DATOS EN LA BASE DE DATOS DE ADUANAS</t>
  </si>
  <si>
    <t>Favor suministrarnos RELACION DE EXONERACIONES OTORGADAS DURANTE EL PERIODO 2014 Y 2015 DE NUESTRA EMPRESA CINCO C SRL 101 78407 5 la cual esta acogida a la ley 5607</t>
  </si>
  <si>
    <t>HORTENSIA BATISTA</t>
  </si>
  <si>
    <t>hortensia.batista@solvex.com.do</t>
  </si>
  <si>
    <t>Nuestra Empresa de Tecnología e Informatica, SOLVEX DOMINICANA, socio de Microsoft &amp; Huawei en República Dominicana, estamos preparando evento que irá dirigido a las Empresas de las Zona Franca del Cibao., Irá dirigido a los Directores y Gerentes de Tecnología e Infraestructura a dichas empresas. Evento grauito informativo.</t>
  </si>
  <si>
    <t>CONSEJO DE ZONAS FRANCAS DEL CIBAO, Teléfonos, correos eléctornicos</t>
  </si>
  <si>
    <t>trabajo de estadistica</t>
  </si>
  <si>
    <t>Favor compartir listado de zonas francas que cuentan con certificación de empresas exportadoras de metales ley 110-13, activo al 2024</t>
  </si>
  <si>
    <t>Francisco Campusano</t>
  </si>
  <si>
    <t>fc2683@gmail.com</t>
  </si>
  <si>
    <t>Deseo ofrecer mis servicios de carga por via aerea a las empresas de zona franca establecidas en Dominicana.</t>
  </si>
  <si>
    <t>Apreciaria recibir lista de empresas localizadas en los Parques de Zona Franca de Santiago (Matanzas), de Tamboril, y de Las Americas, con sus respectivos numero de telefono, Saludos</t>
  </si>
  <si>
    <t>Deseo ofrecer mis servicios de carga por via aerea a las empresas de zona franca de Rep. Dom.</t>
  </si>
  <si>
    <t>Apreciaria recibir lista de empresas localizadas en los Parques de Zona Franca de Santiago (Matanzas), de Tamboril, de Las Americas. En cada empresa, con sus respectivos numeros de telefono.</t>
  </si>
  <si>
    <t>Para un trabajo de investigación</t>
  </si>
  <si>
    <t>Adjunto envié las empresas aprobadas para el periodo enero-junio 2024, Mi solicitud es tener los contactos, correos y teléfonos de estos clientes. Gracias de ante mano</t>
  </si>
  <si>
    <t>Belkys Genesis Rodriguez Gonzalez</t>
  </si>
  <si>
    <t>brodriguez@pellerano.com</t>
  </si>
  <si>
    <t>Solicité la información por correo electrónico en fecha 9 de agosto 2024 pero no he recibido respuesta.</t>
  </si>
  <si>
    <t>Â¿Puede una empresa de zona franca (EZF) importar o comprar en el mercado local materia prima, materiales o equipos que no sean parte de la actividad productiva para la cual fue clasificada, beneficiándose de los incentivos que le otorga la Ley No. 8-90 para uso dentro de sus instalaciones? (como por ejemplo: materiales de construcción para uso y mejora de sus instalaciones).</t>
  </si>
  <si>
    <t>King Ocean Dominicana SRL</t>
  </si>
  <si>
    <t>ramon.rodriguez@kingocean.com</t>
  </si>
  <si>
    <t>Para ofrecer servicios de transportes maritimo.</t>
  </si>
  <si>
    <t>Un listados con todas las informaciones de las empresas que conforman las ZONAS FRANCAS DE LA REGION NORTE.</t>
  </si>
  <si>
    <t>Trabajo de estadistica</t>
  </si>
  <si>
    <t>Favor compartir listado de empresas zonas francas de san pedro de macoris.</t>
  </si>
  <si>
    <t>Alexander Guzmán</t>
  </si>
  <si>
    <t>a.guzman.sdc@gmail.com</t>
  </si>
  <si>
    <t>Inteligencia de mercado, para fines de establecer una estrategia comercial y contactar estas empresas con la intencion de ofrecer soluciones logísticas de transporte.</t>
  </si>
  <si>
    <t>Listado con los nombres de las empresas que operan bajo el regimen de zonas francas, así como algún correo y número telefónico para fines de contacto.</t>
  </si>
  <si>
    <t>Trabajo estadistico</t>
  </si>
  <si>
    <t>Favor compartir listado de empresas que cuentan con certificación de empresas exportadoras de metales ley 110-13, activo al 2024</t>
  </si>
  <si>
    <t>MIGUEL ÁNGEL VARGAS CORDERO</t>
  </si>
  <si>
    <t>VENTAS2@OGINCA.COM</t>
  </si>
  <si>
    <t>Buenos días, Somos asesor comercial de Oginca Group SRL, una empresa de soluciones de empaque y embalaje. Actualmente somos suplidores de varias empresas del Parque Las Américas y nos interesa un listado de empresas del parque.</t>
  </si>
  <si>
    <t>Listado de empresas del Parque Las Américas Nombre de empresa Teléfono Correo Nombre de encargado de compras (si es posible) Teléfono de encargado de compras (si es posible)</t>
  </si>
  <si>
    <t>Carlos Romero Polanco</t>
  </si>
  <si>
    <t>c.romeropolanco@gmail.com</t>
  </si>
  <si>
    <t>Con motivo del ejercicio del derecho constitucional de libre acceso a la acceso a la información pública, contenido en el artículo 69 de la Constitución dominicana, así como el derecho y deber ciudadano de fiscalizar las actuaciones de la administración pública, comprobando que estas se hagan en el marco de nuestro ordenamiento jurídico.</t>
  </si>
  <si>
    <t>Solicitamos información mediante documento escrito sobre si los parques de zona franca que se instalen en cualquier punto de la geografía nacional requieren la obtención de los siguientes permisos: i) permisos municipales por concepto de uso de suelo y ii) licencias o autorizaciones ambientales correspondientes por parte del Ministerio de Medio Ambiente y Recursos Naturales. Además, en caso de que dichos permisos sean requeridos, solicitamos que se aclare si estos deben ser otorgados sin coste alguno debido a los incentivos de la ley de zona franca, o si, por el contrario, los desarrolladores de los proyectos deben abonar las tasas municipales y administrativas correspondientes para la obtención de los mismos.</t>
  </si>
  <si>
    <t>Natacha Paola Olivo Medina</t>
  </si>
  <si>
    <t>natacha199814@gmail.com</t>
  </si>
  <si>
    <t>Negocios</t>
  </si>
  <si>
    <t>Datos pertinentes para el contacto a las mismas NOMBRE TELEFONO CONTACTO DIRECCION RUBRO</t>
  </si>
  <si>
    <t>Enmanuel Espinosa Cepeda</t>
  </si>
  <si>
    <t>paralegal2@flaquerfernandez.com</t>
  </si>
  <si>
    <t>20 o menos</t>
  </si>
  <si>
    <t>Investigacion.</t>
  </si>
  <si>
    <t>Necesito un listado de los parques con sus contactos y ubicación.</t>
  </si>
  <si>
    <t>Allied British Corporation</t>
  </si>
  <si>
    <t>yohantoni.lazala@alliedbritish.do</t>
  </si>
  <si>
    <t>Bonao</t>
  </si>
  <si>
    <t>Alternativas para mudarnos del parque de proindustria Bonao a un parque privado</t>
  </si>
  <si>
    <t>Listado de las zonas francas privadas disponibles en el cibao, preferiblemente la vega y santiago o zonas aledañas.</t>
  </si>
  <si>
    <t>EINSTEIN RATCHEL</t>
  </si>
  <si>
    <t>VENTAS01@APACOGROUP.COM</t>
  </si>
  <si>
    <t>PARA ESTABLECER NEGOCIOS CON LAS EMPRESAS DE ZONA FRANCAS</t>
  </si>
  <si>
    <t>LISTADOS DE EMPRESAS DE ZONAS FRANCAS CON SUS RESPECTIVOS NUMEROS DE TELEFONOS.</t>
  </si>
  <si>
    <t>Elis Fana</t>
  </si>
  <si>
    <t>emfanad@gmail.com</t>
  </si>
  <si>
    <t>Estudio de mercado</t>
  </si>
  <si>
    <t>Listado de companias de zonas francas ya que en el portal del CNZF solo indica el numero de companias por parques.</t>
  </si>
  <si>
    <t>Elena Pallets</t>
  </si>
  <si>
    <t>ventas@elenapallets.com</t>
  </si>
  <si>
    <t>San Cristóbal</t>
  </si>
  <si>
    <t>NEGOCIOS</t>
  </si>
  <si>
    <t>LISTADO DE LAS EMPRESAS QUE ESTAN EXPORTANDO ACTUALMENTE, NOMBRE DE LA PERSONA ENCARGADA DE COMPRAS, CORREO , QUER EXPORTA, NOMBRE DE LA EMPRESA</t>
  </si>
  <si>
    <t>Alexis Gómez</t>
  </si>
  <si>
    <t>alexis7820@outlook.com</t>
  </si>
  <si>
    <t>Trabajo final de master</t>
  </si>
  <si>
    <t>Cantidad de zonas francas por provincias y año de establecimiento empleo de zonas francas por provincia datos en excel</t>
  </si>
  <si>
    <t>HARONID BURGOS</t>
  </si>
  <si>
    <t>hburgos@ups.com</t>
  </si>
  <si>
    <t>PARA CONOCER LAS ZONA FRANCA EN RD</t>
  </si>
  <si>
    <t>LISTADO DE ZONA FRANCAS DE LA REPUBLICA DOMINICANA CON SU ACTIVIDAD ECONOMICA</t>
  </si>
  <si>
    <t>Farmaco Internacional S.R.L.</t>
  </si>
  <si>
    <t>enrique@farmacointernacional.com</t>
  </si>
  <si>
    <t>La elaboracion de un estudio de mercado para el establecimiento de una empresa dedicada a la importacion, distribucion y consultoria de productos de seguridad ocupacional a nivel nacional. Este documento puede ser util para cualquier emprendedor o estudiante universitario que curse una carrera relacionada a los negocios.</t>
  </si>
  <si>
    <t>Una documento que contenga los nombres de las 87 parques industriales, su ubicacion (provincia y/o direccion) , las empresas que estan registradas o activas dentro de cada parque y el mercado al que se dedica cada una de estas empresas (textil, tabacao, dispositivos medicos, joyas, etc.).</t>
  </si>
  <si>
    <t>Vickie Massam</t>
  </si>
  <si>
    <t>vmassam+do@gmail.com</t>
  </si>
  <si>
    <t>United States</t>
  </si>
  <si>
    <t>investigaciones</t>
  </si>
  <si>
    <t>RNC 131-18299-2 Nombre de la Empresa REALM DR HOLDINGS SRL Certificacion del CNZFE que la empresa, Realm DR Holdings SRL esta debidamente autorizada a operar bajo el regimen de Zonas Franca</t>
  </si>
  <si>
    <t>Enmanuel Diaz</t>
  </si>
  <si>
    <t>enmanueldiaz01@gmail.com</t>
  </si>
  <si>
    <t>Investigación académica: Para realizar estudios sobre el impacto económico de las zonas francas en la región, analizar las tendencias del mercado laboral o investigar casos específicos de empresas exitosas o con dificultades. Desarrollo de proyectos de inversión: Para identificar oportunidades de negocio, evaluar el potencial de crecimiento de un sector en particular.</t>
  </si>
  <si>
    <t>Información actualizada sobre ejes industriales, cantidad de zonas francas y empresas operativas en el municipio de Santo Domingo Este y Distrito Municipal San Luis: Número total de zonas francas establecidas. Cantidad de empresas operando dentro de estas zonas francas. Sectores productivos predominantes en las empresas de Santo Domingo Este y Distrito Municipal de San Luis.</t>
  </si>
  <si>
    <t>Lucia Lezcano</t>
  </si>
  <si>
    <t>llezcano@headrick.com.do</t>
  </si>
  <si>
    <t>Referencia.</t>
  </si>
  <si>
    <t>Copia de la Resolución de Clasificación Núm. 00099-87-C emitida en fecha 8 de abril del 1987 mediante la cual se otorga permiso de operación a Prime Technology, Inc.</t>
  </si>
  <si>
    <t>Amary Rodriguez</t>
  </si>
  <si>
    <t>arodriguez@ambito.com.do</t>
  </si>
  <si>
    <t>Información acerca de empresas en comandita por acciones para call center</t>
  </si>
  <si>
    <t>Información para aplicar</t>
  </si>
  <si>
    <t>Daniel Rodriguez</t>
  </si>
  <si>
    <t>Daniel.rodriguez1@airliquide.com</t>
  </si>
  <si>
    <t>negocios</t>
  </si>
  <si>
    <t>Listado empresas de ZF en electronica</t>
  </si>
  <si>
    <t>Corte al: 30 de septiembre de 2024</t>
  </si>
  <si>
    <t>Ysel Aimee Bencosme</t>
  </si>
  <si>
    <t>yselaimeebencosmetejada@gmail.com</t>
  </si>
  <si>
    <t>Presentación de proyecto.</t>
  </si>
  <si>
    <t>Quisiera que me envían el listados de los nombres con sus teléfono de las empresas que están en la zona franca de Nigua.</t>
  </si>
  <si>
    <t>ROSA MARIA ALMANZAR MARTINEZ</t>
  </si>
  <si>
    <t>almanzarmartinezrosa@gmail.com</t>
  </si>
  <si>
    <t>Conocer la resolución 8-21-A sobre zonas francas</t>
  </si>
  <si>
    <t>Necesito que me compartan la resolución 8-21-A del 28 de julio del año 2021, sobre la prohibición de exportación e impotacación de pacas.</t>
  </si>
  <si>
    <t>El motivo de la misma es que quisiera presentarles mis servicios de impartir docencia en el área de aduana sobre la plataforma SIGA y VUCE, principalmente al sector zona franca.</t>
  </si>
  <si>
    <t>Buenos días Por medio de la presente les solicito el listado de los nombres de las empresas y teléfonos del parque de ITABO y Las Américas.</t>
  </si>
  <si>
    <t>Karen Lopez</t>
  </si>
  <si>
    <t>karen_yadel@yahoo.com</t>
  </si>
  <si>
    <t>Ingeniera/o en obras públicas</t>
  </si>
  <si>
    <t>Buenas tardes. Vi el anuncio referente a la aprobación de permisos para la construcción de doss nuevos parques industriales.</t>
  </si>
  <si>
    <t>Quisiera tener algún contacto y/o ubicación de los proyectos para tener un acercamiento</t>
  </si>
  <si>
    <t>Vilma Rosa Camacho González</t>
  </si>
  <si>
    <t>adm@gsdspacholegal.com</t>
  </si>
  <si>
    <t>Solicitud para información</t>
  </si>
  <si>
    <t>Por favor necesito una copia del decreto No. 1166 del 21 de junio de 1983, de la Zona Franca Industrial Banileja</t>
  </si>
  <si>
    <t>Seven Multi Servicios, SRL</t>
  </si>
  <si>
    <t>luisportalatin23@gmail.com</t>
  </si>
  <si>
    <t>Nuestra empresa, Seven Multi Servicios, SRL, se dedica a la comercialización de Combustibles para Hornos y Calderas de Vapor, y demás servicios industriales añadidos de alto impacto, y es nuestra intención el poder beneficiar a las industrias del ramo con nuestra propuesta de servicio de alto impacto.</t>
  </si>
  <si>
    <t>Siguiendo sus orientaciones ofrecidas durante nuestra conversación telefónica, sostenida hace unos días. Queremos formalizar nuestra solicitud, en la cual requerimos de ustedes el listado actualizado de las industrias textiles asociadas a esa importante institución, incluido en ello las personas de contactos y números telefónicos, de ser posible.</t>
  </si>
  <si>
    <t>Lucianny Sánchez Morillo</t>
  </si>
  <si>
    <t>smlucianny@gmail.com</t>
  </si>
  <si>
    <t>Boca Chica</t>
  </si>
  <si>
    <t>Vacantes</t>
  </si>
  <si>
    <t>Consejo Nacional de Zonas Francas de Exportación Atención: A quien corresponda Me permito dirigirme a usted para solicitar información sobre las oportunidades disponibles en el Consejo Nacional de Zonas Francas de Exportación. Estoy finalizando una Maestría en Negocios y Relaciones Económicas Internacionales, y cuento con experiencia en logística y ventas internacionales, gestionando fletes y proyectos en empresas del sector. Confío en que mi perfil y experiencia pueden contribuir a los objetivos del Consejo, especialmente en lo relacionado con la exportación y el comercio exterior. Agradezco su atención Atentamente, Lucianny Sanchez Morillo 8498838133/smlucianny@gmail.com</t>
  </si>
  <si>
    <t>1. Información sobre vacantes disponibles en el Consejo Nacional de Zonas Francas de Exportación, especialmente en áreas relacionadas con la gestión de comercio internacional, logística o proyectos de exportación. 2. Requisitos para postular a dichas vacantes, incluyendo competencias y experiencia necesarias. 3. Procedimientos y plazos para enviar una solicitud de empleo o ingresar al proceso de selección. 4. Detalles sobre oportunidades de formación o desarrollo profesional dentro de la institución. 5. Información sobre prácticas profesionales o programas de inserción laboral para personas con estudios en relaciones internacionales o negocios internacionales. Agradezco su atención. Atentamente, Lucianny Sanchez Morillo 8498838133/smlucianny@gmail.com</t>
  </si>
  <si>
    <t>Karen Domínguez</t>
  </si>
  <si>
    <t>lobby@hlaw.do</t>
  </si>
  <si>
    <t>Solicitud de listado de las empresas establecidas en el Parque Industrial Llanos de Canca Ltd., anteriormente conocido como Tabacalera La Palma.</t>
  </si>
  <si>
    <t>Parque Industrial Llanos de Canca LTD, Registro Mercantil No. 9197STI, RNC: 1-02-62412-7</t>
  </si>
  <si>
    <t>Notions Dominicana, S. A.</t>
  </si>
  <si>
    <t>hcerda@notions.com.do</t>
  </si>
  <si>
    <t>Gestionar la comercialización de bienes y servicios.</t>
  </si>
  <si>
    <t>Nombre de la empresa, dirección, descripción de su actividad, cantidad de empleados y contacto (nombre, teléfono, correo y pocisión en la entidad).</t>
  </si>
  <si>
    <t>Celeste Acosta Cidre</t>
  </si>
  <si>
    <t>"Celeste Acosta Cidre" &lt;celeste@consejerialaboral.com&gt;</t>
  </si>
  <si>
    <t>Presentación proyecto de formacion</t>
  </si>
  <si>
    <t>Claudia Sanchez</t>
  </si>
  <si>
    <t>Claudia Sanchez &lt;ventas@almadela.net&gt;</t>
  </si>
  <si>
    <t>NEgocios</t>
  </si>
  <si>
    <t>listado de empresas de zonas francas</t>
  </si>
  <si>
    <t>Francis Guillen</t>
  </si>
  <si>
    <t>FrancisGuillen@360Associates.com &lt;FrancisGuillen@360Associates.com&gt;</t>
  </si>
  <si>
    <t>USA</t>
  </si>
  <si>
    <t>listado de empresas de zonas francas sector farmaceutico</t>
  </si>
  <si>
    <t>TRIMESTRE octubre  - diciembre</t>
  </si>
  <si>
    <t>Lenin Moreta</t>
  </si>
  <si>
    <t>leninorlandomoretasiri@gmail.com</t>
  </si>
  <si>
    <t>Estudios academicos del entorno interno de la industria textil</t>
  </si>
  <si>
    <t>Por medio de la presente se le solicita las estadísticas de industrias textiles que se encuentran en la República Dominicana y sus nombres</t>
  </si>
  <si>
    <t>Robinson Mosquea</t>
  </si>
  <si>
    <t>robinson.mosquea@gmail.com</t>
  </si>
  <si>
    <t>Soy representante de ventas de Sprevencion de nuevo ingreso y vamos a preparar unas propuestas de seguridad para las empresas de zonas francas de Santiago.</t>
  </si>
  <si>
    <t>Solicito un directorio con los nombres, teléfonos y ubicación de las empresas de los parques industriales de Santiago</t>
  </si>
  <si>
    <t>NeniSupply</t>
  </si>
  <si>
    <t>lmcarbuccia@iamacompany.com</t>
  </si>
  <si>
    <t>prospectos de clientes para servicio local</t>
  </si>
  <si>
    <t>Buen dia, Por esta via solicito amablemente un listado de empresas de zonas francas establecidas en nuestro país sectorizadas por parques o zonas francas especiales, dirección, correo de contactos y persona responsable. Gracias de antemano por la ayuda que me puedan dar.</t>
  </si>
  <si>
    <t>ARCLAD DOMINICANA</t>
  </si>
  <si>
    <t>auxiliar.administracionrd@arclad.com</t>
  </si>
  <si>
    <t>Para ver si se ha incorporado alguna otra empresa para captarlo como cliente.</t>
  </si>
  <si>
    <t>Directorio de empresas de zonas francas actualizado a la fecha</t>
  </si>
  <si>
    <t>TELARES BY STONEWOOD</t>
  </si>
  <si>
    <t>administracion@telaresrd.com</t>
  </si>
  <si>
    <t>BUSCAMOS EMPRESA DE ZONA FRANCA TEXTIL QUE FABRIQUE CORTINAS</t>
  </si>
  <si>
    <t>NOMBRE DE LAS EMPRESAS DE ZONA FRANCA TEXTIL QUE FABRIQUEN CORTINAS E INFORMACION DE CONTACTO.</t>
  </si>
  <si>
    <t>Francisco Ernesto Guerrero</t>
  </si>
  <si>
    <t>frankguerrero_soriano@hotmail.com</t>
  </si>
  <si>
    <t>Realización de consultoria</t>
  </si>
  <si>
    <t>Una relacion o directorio de las empresas ubicadas por parque industrial en las provincias de Santo Domingo, San Cristobal y el Distrito Nacional. Indicar nombre de la empresa y el parque industrial en que se encuentra ubicado</t>
  </si>
  <si>
    <t>Alianza Dominicana Contra la Corrupción, ADOCCO</t>
  </si>
  <si>
    <t>adocco@gmail.com</t>
  </si>
  <si>
    <t>Visto: La Constitución dominicana; Artículo 49.- Libertad de expresión e información. Toda persona tiene derecho a expresar libremente sus pensamientos, ideas y opiniones, por cualquier medio, sin que pueda establecerse censura previa. 1) Toda persona tiene derecho a la información. Este derecho comprende buscar, investigar, recibir y difundir información de todo tipo, de carácter público, por cualquier medio, canal o vía, conforme determinan la Constitución y la ley. Visto: Los objetivos de la Alianza Dominicana Contra la Corrupción, ADOCCO, de velar por la transparencia en el uso de los recursos públicos.</t>
  </si>
  <si>
    <t>Primero: Proceso para la contratación de orquesta, solistas para la fiesta de navidad 2024 de esta institución. Segundo: Proceso para la adquisición de bonos de regalos y canastas a ser entregadas en la navidad 2024. Tercero: Proceso de adquisición de tickets de combustibles adquiridos para uso de la institución, durante el periodo enero/octubre 2024 y relación de beneficiarios. Cuarto: Proceso de contratación de hora/vuelo de helicóptero para traslado dentro del territorio nacional, durante el periodo enero/octubre 2024 junto a la relación de pagos por ese concepto, días, horas, lugares de traslados y objeto. Quinto: Relación de asesores nacionales y extranjeros, con sus respetivos salarios en pesos o monedas extranjeras contratados o designados durante el período enero/octubre 2024. Sexto: Relación de pagos por concepto de alquileres de locales hecho por la institución en caso de aplicar.</t>
  </si>
  <si>
    <t>Rafael Eduardo Geraldino Ventura</t>
  </si>
  <si>
    <t>regeraldino@yahoo.com</t>
  </si>
  <si>
    <t>Necesidad de informacion.</t>
  </si>
  <si>
    <t>Listado de empresas y parques de zonas francas activas a la fecha.</t>
  </si>
  <si>
    <t>Bobinados y acoplamientos</t>
  </si>
  <si>
    <t>809-875-9990</t>
  </si>
  <si>
    <t>contactobacop@gmail.com</t>
  </si>
  <si>
    <t>Somos una empresa de servicios electromecánicos y es de nuestro interés presentar nuestros servicios a las diferentes empresas de zonas francas de la región, por lo que tener disponibles los nombres, números de teléfonos y a que se dedican es de suma importancia para nosotros</t>
  </si>
  <si>
    <t>Listado de industriales de zonas francas de el distrito nacional y aledaños</t>
  </si>
  <si>
    <t>JANNETTE FELIX</t>
  </si>
  <si>
    <t>jannettefelix@claro.net.do</t>
  </si>
  <si>
    <t>Sobre los 50</t>
  </si>
  <si>
    <t>Administrador</t>
  </si>
  <si>
    <t>PARA NEGOCIOS Y PRESENTAR NUESTROS SERVICIOS</t>
  </si>
  <si>
    <t>LISTADO DE EMPRESAS DE ZONAS FRANCAS ACTUALIZADO Y MEDIOS CONTACTO</t>
  </si>
  <si>
    <t>DORIS MELENDEZ</t>
  </si>
  <si>
    <t>melendezdoris@gmail.com</t>
  </si>
  <si>
    <t>listado de empresas vigentes en los parques industriales de zona franc, Las Americas, San Pedro de Macoris, Itabo</t>
  </si>
  <si>
    <t>listado de empresasque estan vigentes y laborando en los parques industriales de zona franca las americas, San Pedro de macoris e itabo</t>
  </si>
  <si>
    <t>Corte al: 30 de noviembre de 2024</t>
  </si>
  <si>
    <t>Rosa Iris De León De Pereyra</t>
  </si>
  <si>
    <t>rosairisdeleon23@gmail.com</t>
  </si>
  <si>
    <t>Información requerida para reportaje</t>
  </si>
  <si>
    <t>Crecimiento del sector zona franca en los últimos 10 años.</t>
  </si>
  <si>
    <t>Carlos De Pérez</t>
  </si>
  <si>
    <t>c.deperez@camaradediputados.gob.do</t>
  </si>
  <si>
    <t>La Romana</t>
  </si>
  <si>
    <t>Ejercer la función de fiscalización en calidad de diputado y tener, además una opinión razonada como ciudadano</t>
  </si>
  <si>
    <t>Â¿Cuántas personas trabajan para esta institución? Â¿Cuánto son hombres y cuantas son mujeres? Â¿Existe una política diferencia de salario y prestaciones basadas en el sexo de las personas? Â¿Cuál es el salario promedio de los hombres en la institución y cual es el salario promedio de las mujeres? Â¿Cuál es el nombre, sexo y salario de la persona de menor ingreso? Â¿Cuál es el nombre, sexo y salario de la persona de mayor ingreso por salario y su sexo? Â¿Cuántas personas discapacitadas hay en la institución, puestos y salarios si las hubiera?</t>
  </si>
  <si>
    <t>Grissell</t>
  </si>
  <si>
    <t>1998grissell@gmail.com</t>
  </si>
  <si>
    <t>Matemática/o</t>
  </si>
  <si>
    <t>Consulta sobre la venta de pacas de ropa usada</t>
  </si>
  <si>
    <t>Me gustaría saber cuáles de las zonas francas del país venden pacas de ropa usada al por mayor. Agradezco de antemano cualquier información que puedan proporcionarme al respecto.</t>
  </si>
  <si>
    <t>GADEXP SRL</t>
  </si>
  <si>
    <t>katherine@gadexp.com</t>
  </si>
  <si>
    <t>Buenas tardes Señores, Somos una empresa dedicada a dar servicios logisticos y necesitamos actualizar y ampliar nuestra base de datos, por esa razon solicitamos un listado con las empresas operando con sus numeros de telefonos y los correos del sector tabaco, textil, calzado xcarton, plastico y equipos medicos.</t>
  </si>
  <si>
    <t>teléfono y correos de las empresas operando en los siguientes sectores: tabaco, textil, calzado, equipos médicos, cartón y plástico.</t>
  </si>
  <si>
    <t>José Esterling Alvarez Linares</t>
  </si>
  <si>
    <t>yealcalibraciones@gmail.com</t>
  </si>
  <si>
    <t>Quiero hacer negocios con las zonas francas.</t>
  </si>
  <si>
    <t>Nombre, teléfono, dirección y sub-sector al que pertenece.</t>
  </si>
  <si>
    <t>JULISSA ALTAGRACIA GERALDO TORRES</t>
  </si>
  <si>
    <t>gobernadoramundial@yahoo.com</t>
  </si>
  <si>
    <t>Encuesta</t>
  </si>
  <si>
    <t>Lista de empresas de Zonas Francas.</t>
  </si>
  <si>
    <t>Kenny Montero Binet</t>
  </si>
  <si>
    <t>kmkenni12@gmail.com</t>
  </si>
  <si>
    <t>Con el fin de comunicarme con las empresas que operan en las zonas francas y ofrecerle un servicio</t>
  </si>
  <si>
    <t>Listado de compañias de las diferentes zonas francas del pais con su respectiva infromacion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</si>
</sst>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1"/>
      <color rgb="FF000000"/>
      <name val="Bahnschrift Light"/>
      <family val="2"/>
    </font>
    <font>
      <b/>
      <sz val="14"/>
      <color rgb="FF000000"/>
      <name val="Bahnschrift Light"/>
      <family val="2"/>
    </font>
    <font>
      <b/>
      <sz val="11"/>
      <color rgb="FF000000"/>
      <name val="Bahnschrift Light"/>
      <family val="2"/>
    </font>
    <font>
      <b/>
      <sz val="10"/>
      <color rgb="FF000000"/>
      <name val="Bahnschrift Light"/>
      <family val="2"/>
    </font>
    <font>
      <b/>
      <sz val="10"/>
      <color rgb="FF002060"/>
      <name val="Bahnschrift Light"/>
      <family val="2"/>
    </font>
    <font>
      <sz val="10"/>
      <color rgb="FF000000"/>
      <name val="Bahnschrift Light"/>
      <family val="2"/>
    </font>
    <font>
      <i/>
      <sz val="11"/>
      <color rgb="FF000000"/>
      <name val="Bahnschrift Light"/>
      <family val="2"/>
    </font>
    <font>
      <b/>
      <sz val="14"/>
      <color rgb="FF000000"/>
      <name val="Calibri"/>
      <family val="2"/>
      <scheme val="minor"/>
    </font>
    <font>
      <b/>
      <sz val="12"/>
      <color rgb="FF000000"/>
      <name val="Calibri"/>
      <family val="2"/>
      <scheme val="minor"/>
    </font>
    <font>
      <sz val="11"/>
      <color rgb="FF000000"/>
      <name val="Abadi Extra Light"/>
      <family val="2"/>
    </font>
    <font>
      <sz val="10"/>
      <color rgb="FF203764"/>
      <name val="Abadi Extra Light"/>
      <family val="2"/>
    </font>
    <font>
      <sz val="10"/>
      <color rgb="FF000000"/>
      <name val="Abadi Extra Light"/>
      <family val="2"/>
    </font>
    <font>
      <u/>
      <sz val="11"/>
      <color theme="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D9E1F2"/>
        <bgColor rgb="FF000000"/>
      </patternFill>
    </fill>
    <fill>
      <patternFill patternType="solid">
        <fgColor rgb="FF8EA9DB"/>
        <bgColor rgb="FF000000"/>
      </patternFill>
    </fill>
    <fill>
      <patternFill patternType="solid">
        <fgColor rgb="FFE2EFDA"/>
        <bgColor rgb="FF000000"/>
      </patternFill>
    </fill>
    <fill>
      <patternFill patternType="solid">
        <fgColor rgb="FFFFD966"/>
        <bgColor rgb="FF000000"/>
      </patternFill>
    </fill>
    <fill>
      <patternFill patternType="solid">
        <fgColor theme="0"/>
        <bgColor indexed="64"/>
      </patternFill>
    </fill>
    <fill>
      <patternFill patternType="solid">
        <fgColor theme="0"/>
        <bgColor rgb="FF000000"/>
      </patternFill>
    </fill>
    <fill>
      <patternFill patternType="solid">
        <fgColor rgb="FFE1FFFF"/>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thin">
        <color rgb="FF000000"/>
      </bottom>
      <diagonal/>
    </border>
    <border>
      <left/>
      <right style="thin">
        <color rgb="FF000000"/>
      </right>
      <top style="thin">
        <color indexed="64"/>
      </top>
      <bottom style="thin">
        <color indexed="64"/>
      </bottom>
      <diagonal/>
    </border>
    <border>
      <left style="medium">
        <color indexed="64"/>
      </left>
      <right/>
      <top/>
      <bottom style="medium">
        <color indexed="64"/>
      </bottom>
      <diagonal/>
    </border>
    <border>
      <left/>
      <right style="medium">
        <color rgb="FF000000"/>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0" borderId="0" applyNumberFormat="0" applyFill="0" applyBorder="0" applyAlignment="0" applyProtection="0"/>
  </cellStyleXfs>
  <cellXfs count="128">
    <xf numFmtId="0" fontId="0" fillId="0" borderId="0" xfId="0"/>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0" fillId="0" borderId="12" xfId="0" applyBorder="1" applyAlignment="1">
      <alignment wrapText="1"/>
    </xf>
    <xf numFmtId="22" fontId="0" fillId="0" borderId="13" xfId="0" applyNumberFormat="1" applyBorder="1" applyAlignment="1">
      <alignment wrapText="1"/>
    </xf>
    <xf numFmtId="0" fontId="19" fillId="33" borderId="0" xfId="0" applyFont="1" applyFill="1"/>
    <xf numFmtId="0" fontId="21" fillId="34" borderId="20" xfId="0" applyFont="1" applyFill="1" applyBorder="1" applyAlignment="1">
      <alignment horizontal="center" vertical="center"/>
    </xf>
    <xf numFmtId="0" fontId="21" fillId="33" borderId="17" xfId="0" applyFont="1" applyFill="1" applyBorder="1" applyAlignment="1">
      <alignment horizontal="left" vertical="center"/>
    </xf>
    <xf numFmtId="0" fontId="19" fillId="33" borderId="20" xfId="0" applyFont="1" applyFill="1" applyBorder="1" applyAlignment="1">
      <alignment horizontal="center" vertical="center"/>
    </xf>
    <xf numFmtId="0" fontId="21" fillId="34" borderId="17" xfId="0" applyFont="1" applyFill="1" applyBorder="1" applyAlignment="1">
      <alignment horizontal="left"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4" fillId="33" borderId="0" xfId="0" applyFont="1" applyFill="1"/>
    <xf numFmtId="0" fontId="19" fillId="33" borderId="0" xfId="0" applyFont="1" applyFill="1" applyAlignment="1">
      <alignment horizontal="center"/>
    </xf>
    <xf numFmtId="0" fontId="0" fillId="33" borderId="0" xfId="0" applyFill="1"/>
    <xf numFmtId="0" fontId="0" fillId="0" borderId="17" xfId="0" applyBorder="1" applyAlignment="1">
      <alignment horizontal="center" vertical="center" wrapText="1"/>
    </xf>
    <xf numFmtId="0" fontId="18" fillId="0" borderId="28" xfId="0" applyFont="1" applyBorder="1" applyAlignment="1">
      <alignment horizontal="center" vertical="center"/>
    </xf>
    <xf numFmtId="0" fontId="18" fillId="33" borderId="0" xfId="0" applyFont="1" applyFill="1" applyAlignment="1">
      <alignment horizontal="center" vertical="center"/>
    </xf>
    <xf numFmtId="0" fontId="28" fillId="33" borderId="0" xfId="0" applyFont="1" applyFill="1"/>
    <xf numFmtId="0" fontId="29" fillId="33" borderId="0" xfId="0" applyFont="1" applyFill="1" applyAlignment="1">
      <alignment vertical="center"/>
    </xf>
    <xf numFmtId="0" fontId="28" fillId="33" borderId="0" xfId="0" applyFont="1" applyFill="1" applyAlignment="1">
      <alignment horizontal="center" vertical="center"/>
    </xf>
    <xf numFmtId="0" fontId="30" fillId="33" borderId="0" xfId="0" applyFont="1" applyFill="1"/>
    <xf numFmtId="0" fontId="0" fillId="33" borderId="0" xfId="0" applyFill="1" applyAlignment="1">
      <alignment horizontal="left"/>
    </xf>
    <xf numFmtId="164" fontId="0" fillId="0" borderId="0" xfId="0" applyNumberFormat="1"/>
    <xf numFmtId="1" fontId="18" fillId="0" borderId="11" xfId="0" applyNumberFormat="1" applyFont="1" applyBorder="1" applyAlignment="1">
      <alignment horizontal="center" vertical="center" wrapText="1"/>
    </xf>
    <xf numFmtId="1" fontId="0" fillId="0" borderId="13" xfId="0" applyNumberFormat="1" applyBorder="1" applyAlignment="1">
      <alignment wrapText="1"/>
    </xf>
    <xf numFmtId="1" fontId="21" fillId="34" borderId="14" xfId="0" applyNumberFormat="1" applyFont="1" applyFill="1" applyBorder="1"/>
    <xf numFmtId="1" fontId="21" fillId="34" borderId="18" xfId="0" applyNumberFormat="1" applyFont="1" applyFill="1" applyBorder="1" applyAlignment="1">
      <alignment horizontal="center"/>
    </xf>
    <xf numFmtId="1" fontId="19" fillId="34" borderId="17" xfId="0" applyNumberFormat="1" applyFont="1" applyFill="1" applyBorder="1" applyAlignment="1">
      <alignment horizontal="left" vertical="center" wrapText="1"/>
    </xf>
    <xf numFmtId="1" fontId="19" fillId="34" borderId="20" xfId="0" applyNumberFormat="1" applyFont="1" applyFill="1" applyBorder="1" applyAlignment="1">
      <alignment horizontal="center" vertical="center"/>
    </xf>
    <xf numFmtId="1" fontId="21" fillId="36" borderId="17" xfId="0" applyNumberFormat="1" applyFont="1" applyFill="1" applyBorder="1" applyAlignment="1">
      <alignment horizontal="center" vertical="center"/>
    </xf>
    <xf numFmtId="1" fontId="21" fillId="36" borderId="20" xfId="0" applyNumberFormat="1" applyFont="1" applyFill="1" applyBorder="1" applyAlignment="1">
      <alignment horizontal="center" vertical="center"/>
    </xf>
    <xf numFmtId="1" fontId="19" fillId="33" borderId="0" xfId="0" applyNumberFormat="1" applyFont="1" applyFill="1"/>
    <xf numFmtId="1" fontId="19" fillId="33" borderId="0" xfId="0" applyNumberFormat="1" applyFont="1" applyFill="1" applyAlignment="1">
      <alignment horizontal="center"/>
    </xf>
    <xf numFmtId="1" fontId="21" fillId="35" borderId="14" xfId="0" applyNumberFormat="1" applyFont="1" applyFill="1" applyBorder="1"/>
    <xf numFmtId="1" fontId="25" fillId="34" borderId="17" xfId="0" applyNumberFormat="1" applyFont="1" applyFill="1" applyBorder="1" applyAlignment="1">
      <alignment horizontal="left" vertical="center" wrapText="1"/>
    </xf>
    <xf numFmtId="1" fontId="25" fillId="33" borderId="0" xfId="0" applyNumberFormat="1" applyFont="1" applyFill="1" applyAlignment="1">
      <alignment horizontal="center" wrapText="1"/>
    </xf>
    <xf numFmtId="1" fontId="19" fillId="33" borderId="0" xfId="0" applyNumberFormat="1" applyFont="1" applyFill="1" applyAlignment="1">
      <alignment horizontal="center" vertical="center"/>
    </xf>
    <xf numFmtId="1" fontId="21" fillId="35" borderId="14" xfId="0" applyNumberFormat="1" applyFont="1" applyFill="1" applyBorder="1" applyAlignment="1">
      <alignment wrapText="1"/>
    </xf>
    <xf numFmtId="1" fontId="21" fillId="35" borderId="18" xfId="0" applyNumberFormat="1" applyFont="1" applyFill="1" applyBorder="1" applyAlignment="1">
      <alignment horizontal="center"/>
    </xf>
    <xf numFmtId="1" fontId="19" fillId="33" borderId="21" xfId="0" applyNumberFormat="1" applyFont="1" applyFill="1" applyBorder="1" applyAlignment="1">
      <alignment horizontal="center" vertical="center"/>
    </xf>
    <xf numFmtId="1" fontId="19" fillId="38" borderId="0" xfId="0" applyNumberFormat="1" applyFont="1" applyFill="1" applyAlignment="1">
      <alignment horizontal="center"/>
    </xf>
    <xf numFmtId="1" fontId="0" fillId="38" borderId="0" xfId="0" applyNumberFormat="1" applyFill="1"/>
    <xf numFmtId="1" fontId="19" fillId="39" borderId="0" xfId="0" applyNumberFormat="1" applyFont="1" applyFill="1" applyAlignment="1">
      <alignment horizontal="center"/>
    </xf>
    <xf numFmtId="1" fontId="23" fillId="39" borderId="0" xfId="0" applyNumberFormat="1" applyFont="1" applyFill="1" applyAlignment="1">
      <alignment vertical="center"/>
    </xf>
    <xf numFmtId="1" fontId="24" fillId="39" borderId="0" xfId="0" applyNumberFormat="1" applyFont="1" applyFill="1"/>
    <xf numFmtId="1" fontId="22" fillId="39" borderId="0" xfId="0" applyNumberFormat="1" applyFont="1" applyFill="1"/>
    <xf numFmtId="1" fontId="19" fillId="39" borderId="0" xfId="0" applyNumberFormat="1" applyFont="1" applyFill="1"/>
    <xf numFmtId="1" fontId="19" fillId="38" borderId="0" xfId="0" applyNumberFormat="1" applyFont="1" applyFill="1"/>
    <xf numFmtId="0" fontId="0" fillId="0" borderId="10" xfId="0" applyBorder="1" applyAlignment="1">
      <alignment wrapText="1"/>
    </xf>
    <xf numFmtId="22" fontId="0" fillId="0" borderId="10" xfId="0" applyNumberFormat="1" applyBorder="1" applyAlignment="1">
      <alignment wrapText="1"/>
    </xf>
    <xf numFmtId="0" fontId="0" fillId="40" borderId="12" xfId="0" applyFill="1" applyBorder="1" applyAlignment="1">
      <alignment wrapText="1"/>
    </xf>
    <xf numFmtId="0" fontId="0" fillId="40" borderId="10" xfId="0" applyFill="1" applyBorder="1" applyAlignment="1">
      <alignment wrapText="1"/>
    </xf>
    <xf numFmtId="22" fontId="0" fillId="40" borderId="10" xfId="0" applyNumberFormat="1" applyFill="1" applyBorder="1" applyAlignment="1">
      <alignment wrapText="1"/>
    </xf>
    <xf numFmtId="22" fontId="0" fillId="40" borderId="13" xfId="0" applyNumberFormat="1" applyFill="1" applyBorder="1" applyAlignment="1">
      <alignment wrapText="1"/>
    </xf>
    <xf numFmtId="1" fontId="0" fillId="40" borderId="13" xfId="0" applyNumberFormat="1" applyFill="1" applyBorder="1" applyAlignment="1">
      <alignment wrapText="1"/>
    </xf>
    <xf numFmtId="0" fontId="0" fillId="40" borderId="0" xfId="0" applyFill="1"/>
    <xf numFmtId="164" fontId="0" fillId="40" borderId="0" xfId="0" applyNumberFormat="1" applyFill="1"/>
    <xf numFmtId="0" fontId="0" fillId="40" borderId="13" xfId="0" applyFill="1" applyBorder="1" applyAlignment="1">
      <alignment wrapText="1"/>
    </xf>
    <xf numFmtId="164" fontId="0" fillId="40" borderId="0" xfId="0" applyNumberFormat="1" applyFill="1" applyAlignment="1">
      <alignment wrapText="1"/>
    </xf>
    <xf numFmtId="0" fontId="0" fillId="40" borderId="32" xfId="0" applyFill="1" applyBorder="1" applyAlignment="1">
      <alignment wrapText="1"/>
    </xf>
    <xf numFmtId="0" fontId="0" fillId="40" borderId="33" xfId="0" applyFill="1" applyBorder="1" applyAlignment="1">
      <alignment wrapText="1"/>
    </xf>
    <xf numFmtId="22" fontId="0" fillId="40" borderId="33" xfId="0" applyNumberFormat="1" applyFill="1" applyBorder="1" applyAlignment="1">
      <alignment wrapText="1"/>
    </xf>
    <xf numFmtId="22" fontId="0" fillId="40" borderId="34" xfId="0" applyNumberFormat="1" applyFill="1" applyBorder="1" applyAlignment="1">
      <alignment wrapText="1"/>
    </xf>
    <xf numFmtId="1" fontId="0" fillId="40" borderId="34" xfId="0" applyNumberFormat="1" applyFill="1" applyBorder="1" applyAlignment="1">
      <alignment wrapText="1"/>
    </xf>
    <xf numFmtId="0" fontId="0" fillId="0" borderId="14" xfId="0" applyBorder="1"/>
    <xf numFmtId="0" fontId="0" fillId="0" borderId="14" xfId="0" applyBorder="1" applyAlignment="1">
      <alignment wrapText="1"/>
    </xf>
    <xf numFmtId="22" fontId="0" fillId="0" borderId="14" xfId="0" applyNumberFormat="1" applyBorder="1" applyAlignment="1">
      <alignment wrapText="1"/>
    </xf>
    <xf numFmtId="22" fontId="0" fillId="0" borderId="14" xfId="0" applyNumberFormat="1" applyBorder="1"/>
    <xf numFmtId="1" fontId="0" fillId="38" borderId="14" xfId="0" applyNumberFormat="1" applyFill="1" applyBorder="1" applyAlignment="1">
      <alignment wrapText="1"/>
    </xf>
    <xf numFmtId="0" fontId="0" fillId="40" borderId="14" xfId="0" applyFill="1" applyBorder="1"/>
    <xf numFmtId="0" fontId="0" fillId="38" borderId="14" xfId="0" applyFill="1" applyBorder="1"/>
    <xf numFmtId="1" fontId="0" fillId="40" borderId="14" xfId="0" applyNumberFormat="1" applyFill="1" applyBorder="1" applyAlignment="1">
      <alignment wrapText="1"/>
    </xf>
    <xf numFmtId="22" fontId="0" fillId="38" borderId="10" xfId="0" applyNumberFormat="1" applyFill="1" applyBorder="1" applyAlignment="1">
      <alignment wrapText="1"/>
    </xf>
    <xf numFmtId="0" fontId="0" fillId="38" borderId="15" xfId="0" applyFill="1" applyBorder="1"/>
    <xf numFmtId="0" fontId="0" fillId="0" borderId="33" xfId="0" applyBorder="1" applyAlignment="1">
      <alignment wrapText="1"/>
    </xf>
    <xf numFmtId="22" fontId="0" fillId="0" borderId="33" xfId="0" applyNumberFormat="1" applyBorder="1" applyAlignment="1">
      <alignment wrapText="1"/>
    </xf>
    <xf numFmtId="22" fontId="0" fillId="38" borderId="33" xfId="0" applyNumberFormat="1" applyFill="1" applyBorder="1" applyAlignment="1">
      <alignment wrapText="1"/>
    </xf>
    <xf numFmtId="1" fontId="0" fillId="38" borderId="15" xfId="0" applyNumberFormat="1" applyFill="1" applyBorder="1" applyAlignment="1">
      <alignment wrapText="1"/>
    </xf>
    <xf numFmtId="22" fontId="0" fillId="38" borderId="14" xfId="0" applyNumberFormat="1" applyFill="1" applyBorder="1" applyAlignment="1">
      <alignment wrapText="1"/>
    </xf>
    <xf numFmtId="0" fontId="31" fillId="0" borderId="14" xfId="42" applyFill="1" applyBorder="1" applyAlignment="1">
      <alignment wrapText="1"/>
    </xf>
    <xf numFmtId="0" fontId="0" fillId="0" borderId="15" xfId="0" applyBorder="1"/>
    <xf numFmtId="22" fontId="0" fillId="0" borderId="15" xfId="0" applyNumberFormat="1" applyBorder="1" applyAlignment="1">
      <alignment wrapText="1"/>
    </xf>
    <xf numFmtId="22" fontId="0" fillId="38" borderId="15" xfId="0" applyNumberFormat="1" applyFill="1" applyBorder="1" applyAlignment="1">
      <alignment wrapText="1"/>
    </xf>
    <xf numFmtId="0" fontId="31" fillId="0" borderId="15" xfId="42" applyBorder="1"/>
    <xf numFmtId="0" fontId="0" fillId="0" borderId="15" xfId="0" applyBorder="1" applyAlignment="1">
      <alignment wrapText="1"/>
    </xf>
    <xf numFmtId="0" fontId="0" fillId="40" borderId="14" xfId="0" applyFill="1" applyBorder="1" applyAlignment="1">
      <alignment wrapText="1"/>
    </xf>
    <xf numFmtId="22" fontId="0" fillId="40" borderId="14" xfId="0" applyNumberFormat="1" applyFill="1" applyBorder="1" applyAlignment="1">
      <alignment wrapText="1"/>
    </xf>
    <xf numFmtId="0" fontId="0" fillId="38" borderId="10" xfId="0" applyFill="1" applyBorder="1" applyAlignment="1">
      <alignment wrapText="1"/>
    </xf>
    <xf numFmtId="0" fontId="0" fillId="38" borderId="0" xfId="0" applyFill="1"/>
    <xf numFmtId="164" fontId="0" fillId="38" borderId="0" xfId="0" applyNumberFormat="1" applyFill="1"/>
    <xf numFmtId="0" fontId="0" fillId="38" borderId="11" xfId="0" applyFill="1" applyBorder="1" applyAlignment="1">
      <alignment wrapText="1"/>
    </xf>
    <xf numFmtId="2" fontId="0" fillId="38" borderId="0" xfId="0" applyNumberFormat="1" applyFill="1"/>
    <xf numFmtId="0" fontId="23" fillId="33" borderId="22" xfId="0" applyFont="1" applyFill="1" applyBorder="1" applyAlignment="1">
      <alignment horizontal="center" vertical="center"/>
    </xf>
    <xf numFmtId="0" fontId="19" fillId="33" borderId="21" xfId="0" applyFont="1" applyFill="1" applyBorder="1" applyAlignment="1">
      <alignment horizontal="center" vertical="center"/>
    </xf>
    <xf numFmtId="0" fontId="19" fillId="33" borderId="0" xfId="0" applyFont="1" applyFill="1" applyAlignment="1">
      <alignment horizontal="center" vertical="center"/>
    </xf>
    <xf numFmtId="0" fontId="20" fillId="33" borderId="0" xfId="0" applyFont="1" applyFill="1" applyAlignment="1">
      <alignment horizontal="center" vertical="center" wrapText="1"/>
    </xf>
    <xf numFmtId="0" fontId="20" fillId="33" borderId="22"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21" fillId="34" borderId="16" xfId="0" applyFont="1" applyFill="1" applyBorder="1" applyAlignment="1">
      <alignment horizontal="center" vertical="center" wrapText="1"/>
    </xf>
    <xf numFmtId="0" fontId="21" fillId="34" borderId="17" xfId="0" applyFont="1" applyFill="1" applyBorder="1" applyAlignment="1">
      <alignment horizontal="center" vertical="center" wrapText="1"/>
    </xf>
    <xf numFmtId="0" fontId="21" fillId="34" borderId="15" xfId="0" applyFont="1" applyFill="1" applyBorder="1" applyAlignment="1">
      <alignment horizontal="center" vertical="center"/>
    </xf>
    <xf numFmtId="0" fontId="21" fillId="34" borderId="16" xfId="0" applyFont="1" applyFill="1" applyBorder="1" applyAlignment="1">
      <alignment horizontal="center" vertical="center"/>
    </xf>
    <xf numFmtId="0" fontId="21" fillId="34" borderId="17" xfId="0" applyFont="1" applyFill="1" applyBorder="1" applyAlignment="1">
      <alignment horizontal="center" vertical="center"/>
    </xf>
    <xf numFmtId="0" fontId="21" fillId="34" borderId="23" xfId="0" applyFont="1" applyFill="1" applyBorder="1" applyAlignment="1">
      <alignment horizontal="center" vertical="center"/>
    </xf>
    <xf numFmtId="0" fontId="21" fillId="34" borderId="19" xfId="0" applyFont="1" applyFill="1" applyBorder="1" applyAlignment="1">
      <alignment horizontal="center" vertical="center"/>
    </xf>
    <xf numFmtId="0" fontId="21" fillId="34" borderId="18" xfId="0" applyFont="1" applyFill="1" applyBorder="1" applyAlignment="1">
      <alignment horizontal="center" vertical="center"/>
    </xf>
    <xf numFmtId="1" fontId="19" fillId="33" borderId="0" xfId="0" applyNumberFormat="1" applyFont="1" applyFill="1" applyAlignment="1">
      <alignment horizontal="center" vertical="center"/>
    </xf>
    <xf numFmtId="1" fontId="21" fillId="35" borderId="0" xfId="0" applyNumberFormat="1" applyFont="1" applyFill="1" applyAlignment="1">
      <alignment horizontal="center"/>
    </xf>
    <xf numFmtId="1" fontId="19" fillId="35" borderId="0" xfId="0" applyNumberFormat="1" applyFont="1" applyFill="1" applyAlignment="1">
      <alignment horizontal="center"/>
    </xf>
    <xf numFmtId="1" fontId="19" fillId="35" borderId="22" xfId="0" applyNumberFormat="1" applyFont="1" applyFill="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2" xfId="0" applyFont="1" applyBorder="1" applyAlignment="1">
      <alignment horizontal="center" vertical="center"/>
    </xf>
    <xf numFmtId="0" fontId="0" fillId="0" borderId="0" xfId="0" applyAlignment="1">
      <alignment horizontal="center"/>
    </xf>
    <xf numFmtId="0" fontId="26" fillId="37" borderId="0" xfId="0" applyFont="1" applyFill="1" applyAlignment="1">
      <alignment horizontal="center" vertical="center" wrapText="1"/>
    </xf>
    <xf numFmtId="0" fontId="26" fillId="37" borderId="31" xfId="0" applyFont="1" applyFill="1" applyBorder="1" applyAlignment="1">
      <alignment horizontal="center" vertical="center" wrapText="1"/>
    </xf>
    <xf numFmtId="0" fontId="27" fillId="0" borderId="24" xfId="0" applyFont="1" applyBorder="1" applyAlignment="1">
      <alignment horizontal="center"/>
    </xf>
    <xf numFmtId="0" fontId="27" fillId="0" borderId="25" xfId="0" applyFont="1" applyBorder="1" applyAlignment="1">
      <alignment horizontal="center" vertical="center"/>
    </xf>
    <xf numFmtId="0" fontId="27" fillId="0" borderId="31" xfId="0" applyFont="1" applyBorder="1" applyAlignment="1">
      <alignment horizontal="center" vertical="center"/>
    </xf>
    <xf numFmtId="0" fontId="27" fillId="37" borderId="24" xfId="0" applyFont="1" applyFill="1" applyBorder="1" applyAlignment="1">
      <alignment horizontal="center" vertical="center"/>
    </xf>
    <xf numFmtId="0" fontId="19" fillId="33" borderId="25" xfId="0" applyFont="1" applyFill="1" applyBorder="1" applyAlignment="1">
      <alignment horizontal="center" vertical="center"/>
    </xf>
    <xf numFmtId="0" fontId="0" fillId="33" borderId="0" xfId="0" applyFill="1" applyAlignment="1">
      <alignment horizontal="left" wrapText="1"/>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18" fillId="0" borderId="30" xfId="0" applyFont="1" applyBorder="1" applyAlignment="1">
      <alignment horizontal="center" vertical="center"/>
    </xf>
    <xf numFmtId="0" fontId="18" fillId="0" borderId="29" xfId="0" applyFont="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606701</xdr:colOff>
      <xdr:row>0</xdr:row>
      <xdr:rowOff>390525</xdr:rowOff>
    </xdr:from>
    <xdr:to>
      <xdr:col>5</xdr:col>
      <xdr:colOff>8807</xdr:colOff>
      <xdr:row>0</xdr:row>
      <xdr:rowOff>1257300</xdr:rowOff>
    </xdr:to>
    <xdr:pic>
      <xdr:nvPicPr>
        <xdr:cNvPr id="2" name="Imagen 1">
          <a:extLst>
            <a:ext uri="{FF2B5EF4-FFF2-40B4-BE49-F238E27FC236}">
              <a16:creationId xmlns:a16="http://schemas.microsoft.com/office/drawing/2014/main" id="{FF315723-9CEC-0628-CC74-0B260E1A8887}"/>
            </a:ext>
          </a:extLst>
        </xdr:cNvPr>
        <xdr:cNvPicPr>
          <a:picLocks noChangeAspect="1"/>
        </xdr:cNvPicPr>
      </xdr:nvPicPr>
      <xdr:blipFill>
        <a:blip xmlns:r="http://schemas.openxmlformats.org/officeDocument/2006/relationships" r:embed="rId1"/>
        <a:stretch>
          <a:fillRect/>
        </a:stretch>
      </xdr:blipFill>
      <xdr:spPr>
        <a:xfrm>
          <a:off x="2006876" y="390525"/>
          <a:ext cx="1716681"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606701</xdr:colOff>
      <xdr:row>0</xdr:row>
      <xdr:rowOff>390525</xdr:rowOff>
    </xdr:from>
    <xdr:to>
      <xdr:col>4</xdr:col>
      <xdr:colOff>637457</xdr:colOff>
      <xdr:row>0</xdr:row>
      <xdr:rowOff>1257300</xdr:rowOff>
    </xdr:to>
    <xdr:pic>
      <xdr:nvPicPr>
        <xdr:cNvPr id="2" name="Imagen 1">
          <a:extLst>
            <a:ext uri="{FF2B5EF4-FFF2-40B4-BE49-F238E27FC236}">
              <a16:creationId xmlns:a16="http://schemas.microsoft.com/office/drawing/2014/main" id="{2AC0CE27-CC5B-4368-B64A-5304D16E35D3}"/>
            </a:ext>
          </a:extLst>
        </xdr:cNvPr>
        <xdr:cNvPicPr>
          <a:picLocks noChangeAspect="1"/>
        </xdr:cNvPicPr>
      </xdr:nvPicPr>
      <xdr:blipFill>
        <a:blip xmlns:r="http://schemas.openxmlformats.org/officeDocument/2006/relationships" r:embed="rId1"/>
        <a:stretch>
          <a:fillRect/>
        </a:stretch>
      </xdr:blipFill>
      <xdr:spPr>
        <a:xfrm>
          <a:off x="2006876" y="390525"/>
          <a:ext cx="1716681"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606701</xdr:colOff>
      <xdr:row>0</xdr:row>
      <xdr:rowOff>390525</xdr:rowOff>
    </xdr:from>
    <xdr:to>
      <xdr:col>5</xdr:col>
      <xdr:colOff>8807</xdr:colOff>
      <xdr:row>0</xdr:row>
      <xdr:rowOff>1257300</xdr:rowOff>
    </xdr:to>
    <xdr:pic>
      <xdr:nvPicPr>
        <xdr:cNvPr id="2" name="Imagen 1">
          <a:extLst>
            <a:ext uri="{FF2B5EF4-FFF2-40B4-BE49-F238E27FC236}">
              <a16:creationId xmlns:a16="http://schemas.microsoft.com/office/drawing/2014/main" id="{55398CCF-CDE1-4D26-A653-CC2FB94D1988}"/>
            </a:ext>
          </a:extLst>
        </xdr:cNvPr>
        <xdr:cNvPicPr>
          <a:picLocks noChangeAspect="1"/>
        </xdr:cNvPicPr>
      </xdr:nvPicPr>
      <xdr:blipFill>
        <a:blip xmlns:r="http://schemas.openxmlformats.org/officeDocument/2006/relationships" r:embed="rId1"/>
        <a:stretch>
          <a:fillRect/>
        </a:stretch>
      </xdr:blipFill>
      <xdr:spPr>
        <a:xfrm>
          <a:off x="2006876" y="390525"/>
          <a:ext cx="1716681"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606701</xdr:colOff>
      <xdr:row>0</xdr:row>
      <xdr:rowOff>390525</xdr:rowOff>
    </xdr:from>
    <xdr:to>
      <xdr:col>5</xdr:col>
      <xdr:colOff>8807</xdr:colOff>
      <xdr:row>0</xdr:row>
      <xdr:rowOff>1257300</xdr:rowOff>
    </xdr:to>
    <xdr:pic>
      <xdr:nvPicPr>
        <xdr:cNvPr id="2" name="Imagen 1">
          <a:extLst>
            <a:ext uri="{FF2B5EF4-FFF2-40B4-BE49-F238E27FC236}">
              <a16:creationId xmlns:a16="http://schemas.microsoft.com/office/drawing/2014/main" id="{981DC0A4-DE7A-4D5E-A04D-207CA960D9F1}"/>
            </a:ext>
          </a:extLst>
        </xdr:cNvPr>
        <xdr:cNvPicPr>
          <a:picLocks noChangeAspect="1"/>
        </xdr:cNvPicPr>
      </xdr:nvPicPr>
      <xdr:blipFill>
        <a:blip xmlns:r="http://schemas.openxmlformats.org/officeDocument/2006/relationships" r:embed="rId1"/>
        <a:stretch>
          <a:fillRect/>
        </a:stretch>
      </xdr:blipFill>
      <xdr:spPr>
        <a:xfrm>
          <a:off x="2006876" y="390525"/>
          <a:ext cx="1716681" cy="866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212913</xdr:colOff>
      <xdr:row>37</xdr:row>
      <xdr:rowOff>0</xdr:rowOff>
    </xdr:from>
    <xdr:ext cx="0" cy="824380"/>
    <xdr:pic>
      <xdr:nvPicPr>
        <xdr:cNvPr id="2" name="Imagen 1" descr="Imagen que contiene Forma&#10;&#10;Descripción generada automáticamente">
          <a:extLst>
            <a:ext uri="{FF2B5EF4-FFF2-40B4-BE49-F238E27FC236}">
              <a16:creationId xmlns:a16="http://schemas.microsoft.com/office/drawing/2014/main" id="{F6F0CFF2-EF60-4647-A6F6-DCEDBD59DB52}"/>
            </a:ext>
          </a:extLst>
        </xdr:cNvPr>
        <xdr:cNvPicPr>
          <a:picLocks noChangeAspect="1"/>
        </xdr:cNvPicPr>
      </xdr:nvPicPr>
      <xdr:blipFill rotWithShape="1">
        <a:blip xmlns:r="http://schemas.openxmlformats.org/officeDocument/2006/relationships" r:embed="rId1" cstate="print"/>
        <a:srcRect l="-1" t="27077" r="7527" b="16285"/>
        <a:stretch/>
      </xdr:blipFill>
      <xdr:spPr>
        <a:xfrm>
          <a:off x="412938" y="7629525"/>
          <a:ext cx="0" cy="824380"/>
        </a:xfrm>
        <a:prstGeom prst="rect">
          <a:avLst/>
        </a:prstGeom>
      </xdr:spPr>
    </xdr:pic>
    <xdr:clientData/>
  </xdr:oneCellAnchor>
  <xdr:oneCellAnchor>
    <xdr:from>
      <xdr:col>0</xdr:col>
      <xdr:colOff>2053478</xdr:colOff>
      <xdr:row>0</xdr:row>
      <xdr:rowOff>47065</xdr:rowOff>
    </xdr:from>
    <xdr:ext cx="0" cy="1614767"/>
    <xdr:pic>
      <xdr:nvPicPr>
        <xdr:cNvPr id="3" name="Imagen 2">
          <a:extLst>
            <a:ext uri="{FF2B5EF4-FFF2-40B4-BE49-F238E27FC236}">
              <a16:creationId xmlns:a16="http://schemas.microsoft.com/office/drawing/2014/main" id="{7CF2261F-DF1D-46BF-A474-7EB976A09660}"/>
            </a:ext>
          </a:extLst>
        </xdr:cNvPr>
        <xdr:cNvPicPr>
          <a:picLocks noChangeAspect="1"/>
        </xdr:cNvPicPr>
      </xdr:nvPicPr>
      <xdr:blipFill>
        <a:blip xmlns:r="http://schemas.openxmlformats.org/officeDocument/2006/relationships" r:embed="rId2"/>
        <a:stretch>
          <a:fillRect/>
        </a:stretch>
      </xdr:blipFill>
      <xdr:spPr>
        <a:xfrm>
          <a:off x="958103" y="47065"/>
          <a:ext cx="0" cy="1614767"/>
        </a:xfrm>
        <a:prstGeom prst="rect">
          <a:avLst/>
        </a:prstGeom>
      </xdr:spPr>
    </xdr:pic>
    <xdr:clientData/>
  </xdr:oneCellAnchor>
  <xdr:oneCellAnchor>
    <xdr:from>
      <xdr:col>0</xdr:col>
      <xdr:colOff>212913</xdr:colOff>
      <xdr:row>37</xdr:row>
      <xdr:rowOff>0</xdr:rowOff>
    </xdr:from>
    <xdr:ext cx="0" cy="824380"/>
    <xdr:pic>
      <xdr:nvPicPr>
        <xdr:cNvPr id="4" name="Imagen 3" descr="Imagen que contiene Forma&#10;&#10;Descripción generada automáticamente">
          <a:extLst>
            <a:ext uri="{FF2B5EF4-FFF2-40B4-BE49-F238E27FC236}">
              <a16:creationId xmlns:a16="http://schemas.microsoft.com/office/drawing/2014/main" id="{75D6B28F-836E-437B-A806-ECD7F5760103}"/>
            </a:ext>
          </a:extLst>
        </xdr:cNvPr>
        <xdr:cNvPicPr>
          <a:picLocks noChangeAspect="1"/>
        </xdr:cNvPicPr>
      </xdr:nvPicPr>
      <xdr:blipFill rotWithShape="1">
        <a:blip xmlns:r="http://schemas.openxmlformats.org/officeDocument/2006/relationships" r:embed="rId1" cstate="print"/>
        <a:srcRect l="-1" t="27077" r="7527" b="16285"/>
        <a:stretch/>
      </xdr:blipFill>
      <xdr:spPr>
        <a:xfrm>
          <a:off x="412938" y="7629525"/>
          <a:ext cx="0" cy="824380"/>
        </a:xfrm>
        <a:prstGeom prst="rect">
          <a:avLst/>
        </a:prstGeom>
      </xdr:spPr>
    </xdr:pic>
    <xdr:clientData/>
  </xdr:oneCellAnchor>
  <xdr:twoCellAnchor editAs="oneCell">
    <xdr:from>
      <xdr:col>0</xdr:col>
      <xdr:colOff>1790700</xdr:colOff>
      <xdr:row>0</xdr:row>
      <xdr:rowOff>171450</xdr:rowOff>
    </xdr:from>
    <xdr:to>
      <xdr:col>1</xdr:col>
      <xdr:colOff>183156</xdr:colOff>
      <xdr:row>0</xdr:row>
      <xdr:rowOff>1003852</xdr:rowOff>
    </xdr:to>
    <xdr:pic>
      <xdr:nvPicPr>
        <xdr:cNvPr id="5" name="Imagen 4">
          <a:extLst>
            <a:ext uri="{FF2B5EF4-FFF2-40B4-BE49-F238E27FC236}">
              <a16:creationId xmlns:a16="http://schemas.microsoft.com/office/drawing/2014/main" id="{98D9E7A6-AF66-4CCE-BA0D-41D209AE64D9}"/>
            </a:ext>
          </a:extLst>
        </xdr:cNvPr>
        <xdr:cNvPicPr>
          <a:picLocks noChangeAspect="1"/>
        </xdr:cNvPicPr>
      </xdr:nvPicPr>
      <xdr:blipFill>
        <a:blip xmlns:r="http://schemas.openxmlformats.org/officeDocument/2006/relationships" r:embed="rId2"/>
        <a:stretch>
          <a:fillRect/>
        </a:stretch>
      </xdr:blipFill>
      <xdr:spPr>
        <a:xfrm>
          <a:off x="1790700" y="171450"/>
          <a:ext cx="1716681" cy="8324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1895475</xdr:colOff>
      <xdr:row>0</xdr:row>
      <xdr:rowOff>400050</xdr:rowOff>
    </xdr:from>
    <xdr:to>
      <xdr:col>1</xdr:col>
      <xdr:colOff>1895475</xdr:colOff>
      <xdr:row>5</xdr:row>
      <xdr:rowOff>109817</xdr:rowOff>
    </xdr:to>
    <xdr:pic>
      <xdr:nvPicPr>
        <xdr:cNvPr id="3" name="Imagen 2">
          <a:extLst>
            <a:ext uri="{FF2B5EF4-FFF2-40B4-BE49-F238E27FC236}">
              <a16:creationId xmlns:a16="http://schemas.microsoft.com/office/drawing/2014/main" id="{E4CE7399-C1B9-622A-D069-FD799A197654}"/>
            </a:ext>
          </a:extLst>
        </xdr:cNvPr>
        <xdr:cNvPicPr>
          <a:picLocks noChangeAspect="1"/>
        </xdr:cNvPicPr>
      </xdr:nvPicPr>
      <xdr:blipFill>
        <a:blip xmlns:r="http://schemas.openxmlformats.org/officeDocument/2006/relationships" r:embed="rId1"/>
        <a:stretch>
          <a:fillRect/>
        </a:stretch>
      </xdr:blipFill>
      <xdr:spPr>
        <a:xfrm>
          <a:off x="2047875" y="400050"/>
          <a:ext cx="1909877" cy="871817"/>
        </a:xfrm>
        <a:prstGeom prst="rect">
          <a:avLst/>
        </a:prstGeom>
      </xdr:spPr>
    </xdr:pic>
    <xdr:clientData/>
  </xdr:twoCellAnchor>
  <xdr:twoCellAnchor editAs="oneCell">
    <xdr:from>
      <xdr:col>1</xdr:col>
      <xdr:colOff>1838325</xdr:colOff>
      <xdr:row>0</xdr:row>
      <xdr:rowOff>476249</xdr:rowOff>
    </xdr:from>
    <xdr:to>
      <xdr:col>5</xdr:col>
      <xdr:colOff>179012</xdr:colOff>
      <xdr:row>0</xdr:row>
      <xdr:rowOff>1514474</xdr:rowOff>
    </xdr:to>
    <xdr:pic>
      <xdr:nvPicPr>
        <xdr:cNvPr id="2" name="Imagen 1">
          <a:extLst>
            <a:ext uri="{FF2B5EF4-FFF2-40B4-BE49-F238E27FC236}">
              <a16:creationId xmlns:a16="http://schemas.microsoft.com/office/drawing/2014/main" id="{01B09173-98F6-4F74-B6CE-5F252039C114}"/>
            </a:ext>
          </a:extLst>
        </xdr:cNvPr>
        <xdr:cNvPicPr>
          <a:picLocks noChangeAspect="1"/>
        </xdr:cNvPicPr>
      </xdr:nvPicPr>
      <xdr:blipFill>
        <a:blip xmlns:r="http://schemas.openxmlformats.org/officeDocument/2006/relationships" r:embed="rId1"/>
        <a:stretch>
          <a:fillRect/>
        </a:stretch>
      </xdr:blipFill>
      <xdr:spPr>
        <a:xfrm>
          <a:off x="1990725" y="476249"/>
          <a:ext cx="2188787" cy="1038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niel.rodriguez1@airliquide.com" TargetMode="External"/><Relationship Id="rId2" Type="http://schemas.openxmlformats.org/officeDocument/2006/relationships/hyperlink" Target="mailto:arodriguez@ambito.com.do" TargetMode="External"/><Relationship Id="rId1" Type="http://schemas.openxmlformats.org/officeDocument/2006/relationships/hyperlink" Target="mailto:coralialmartincunillera@gmail.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78"/>
  <sheetViews>
    <sheetView showGridLines="0" topLeftCell="M1" zoomScale="85" zoomScaleNormal="85" workbookViewId="0">
      <pane ySplit="1" topLeftCell="A169" activePane="bottomLeft" state="frozen"/>
      <selection pane="bottomLeft" activeCell="Q177" sqref="Q177"/>
    </sheetView>
  </sheetViews>
  <sheetFormatPr baseColWidth="10" defaultColWidth="11.44140625" defaultRowHeight="38.25" customHeight="1" x14ac:dyDescent="0.3"/>
  <cols>
    <col min="1" max="1" width="8.88671875" style="89" customWidth="1"/>
    <col min="2" max="2" width="10.88671875" style="89" customWidth="1"/>
    <col min="3" max="3" width="17.33203125" style="89" customWidth="1"/>
    <col min="4" max="4" width="18" style="89" customWidth="1"/>
    <col min="5" max="5" width="21.5546875" style="89" customWidth="1"/>
    <col min="6" max="6" width="11.88671875" style="42" customWidth="1"/>
    <col min="7" max="7" width="25.109375" style="89" customWidth="1"/>
    <col min="8" max="8" width="11.33203125" style="89" bestFit="1" customWidth="1"/>
    <col min="9" max="9" width="25.44140625" style="89" customWidth="1"/>
    <col min="10" max="10" width="11.33203125" style="89" customWidth="1"/>
    <col min="11" max="11" width="16.6640625" style="89" customWidth="1"/>
    <col min="12" max="12" width="11.44140625" style="89"/>
    <col min="13" max="13" width="15.88671875" style="89" customWidth="1"/>
    <col min="14" max="14" width="22.44140625" style="89" customWidth="1"/>
    <col min="15" max="15" width="20.5546875" style="89" customWidth="1"/>
    <col min="16" max="16" width="15.88671875" style="89" customWidth="1"/>
    <col min="17" max="18" width="45.6640625" style="89" customWidth="1"/>
    <col min="19" max="19" width="25.33203125" style="89" customWidth="1"/>
    <col min="20" max="20" width="38.33203125" style="89" customWidth="1"/>
    <col min="21" max="21" width="12" style="89" customWidth="1"/>
    <col min="22" max="23" width="11.44140625" style="89"/>
    <col min="24" max="24" width="11.44140625" style="90"/>
    <col min="25" max="16384" width="11.44140625" style="89"/>
  </cols>
  <sheetData>
    <row r="1" spans="1:24" customFormat="1" ht="38.25" customHeight="1" x14ac:dyDescent="0.3">
      <c r="A1" s="1" t="s">
        <v>147</v>
      </c>
      <c r="B1" s="1" t="s">
        <v>0</v>
      </c>
      <c r="C1" s="2" t="s">
        <v>294</v>
      </c>
      <c r="D1" s="2" t="s">
        <v>1</v>
      </c>
      <c r="E1" s="2" t="s">
        <v>295</v>
      </c>
      <c r="F1" s="24" t="s">
        <v>296</v>
      </c>
      <c r="G1" s="2" t="s">
        <v>2</v>
      </c>
      <c r="H1" s="2" t="s">
        <v>3</v>
      </c>
      <c r="I1" s="2" t="s">
        <v>4</v>
      </c>
      <c r="J1" s="2" t="s">
        <v>5</v>
      </c>
      <c r="K1" s="2" t="s">
        <v>6</v>
      </c>
      <c r="L1" s="2" t="s">
        <v>7</v>
      </c>
      <c r="M1" s="2" t="s">
        <v>8</v>
      </c>
      <c r="N1" s="2" t="s">
        <v>9</v>
      </c>
      <c r="O1" s="2" t="s">
        <v>10</v>
      </c>
      <c r="P1" s="2" t="s">
        <v>11</v>
      </c>
      <c r="Q1" s="2" t="s">
        <v>12</v>
      </c>
      <c r="R1" s="2" t="s">
        <v>13</v>
      </c>
      <c r="S1" s="2" t="s">
        <v>14</v>
      </c>
      <c r="T1" s="2" t="s">
        <v>15</v>
      </c>
      <c r="U1" s="2" t="s">
        <v>16</v>
      </c>
      <c r="X1" s="23">
        <v>45297</v>
      </c>
    </row>
    <row r="2" spans="1:24" s="56" customFormat="1" ht="38.25" customHeight="1" x14ac:dyDescent="0.3">
      <c r="A2" s="51" t="s">
        <v>148</v>
      </c>
      <c r="B2" s="51">
        <v>90685</v>
      </c>
      <c r="C2" s="54">
        <v>45294.411111111112</v>
      </c>
      <c r="D2" s="54">
        <v>45315.57708333333</v>
      </c>
      <c r="E2" s="54">
        <v>45294</v>
      </c>
      <c r="F2" s="55">
        <f>NETWORKDAYS(C2,E2,X1:X9)</f>
        <v>1</v>
      </c>
      <c r="G2" s="58" t="s">
        <v>17</v>
      </c>
      <c r="H2" s="58">
        <v>8297456347</v>
      </c>
      <c r="I2" s="58" t="s">
        <v>18</v>
      </c>
      <c r="J2" s="58" t="s">
        <v>19</v>
      </c>
      <c r="K2" s="58" t="s">
        <v>20</v>
      </c>
      <c r="L2" s="58" t="s">
        <v>21</v>
      </c>
      <c r="M2" s="58" t="s">
        <v>22</v>
      </c>
      <c r="N2" s="58" t="s">
        <v>23</v>
      </c>
      <c r="O2" s="58" t="s">
        <v>24</v>
      </c>
      <c r="P2" s="58" t="s">
        <v>25</v>
      </c>
      <c r="Q2" s="58" t="s">
        <v>26</v>
      </c>
      <c r="R2" s="58" t="s">
        <v>27</v>
      </c>
      <c r="S2" s="58" t="s">
        <v>28</v>
      </c>
      <c r="T2" s="58" t="s">
        <v>29</v>
      </c>
      <c r="U2" s="58" t="s">
        <v>30</v>
      </c>
      <c r="X2" s="59">
        <v>45320</v>
      </c>
    </row>
    <row r="3" spans="1:24" s="56" customFormat="1" ht="38.25" customHeight="1" x14ac:dyDescent="0.3">
      <c r="A3" s="51" t="s">
        <v>148</v>
      </c>
      <c r="B3" s="51">
        <v>90761</v>
      </c>
      <c r="C3" s="54">
        <v>45295.359027777777</v>
      </c>
      <c r="D3" s="54">
        <v>45316.525694444441</v>
      </c>
      <c r="E3" s="54">
        <v>45295</v>
      </c>
      <c r="F3" s="55">
        <f t="shared" ref="F3:F66" si="0">NETWORKDAYS(C3,E3,X2:X10)</f>
        <v>1</v>
      </c>
      <c r="G3" s="58" t="s">
        <v>31</v>
      </c>
      <c r="H3" s="58">
        <v>8099995084</v>
      </c>
      <c r="I3" s="58" t="s">
        <v>32</v>
      </c>
      <c r="J3" s="58" t="s">
        <v>297</v>
      </c>
      <c r="K3" s="58" t="s">
        <v>20</v>
      </c>
      <c r="L3" s="58"/>
      <c r="M3" s="58"/>
      <c r="N3" s="58"/>
      <c r="O3" s="58" t="s">
        <v>24</v>
      </c>
      <c r="P3" s="58" t="s">
        <v>33</v>
      </c>
      <c r="Q3" s="58" t="s">
        <v>34</v>
      </c>
      <c r="R3" s="58" t="s">
        <v>35</v>
      </c>
      <c r="S3" s="58" t="s">
        <v>28</v>
      </c>
      <c r="T3" s="58" t="s">
        <v>29</v>
      </c>
      <c r="U3" s="58" t="s">
        <v>30</v>
      </c>
      <c r="X3" s="57">
        <v>45349</v>
      </c>
    </row>
    <row r="4" spans="1:24" s="56" customFormat="1" ht="38.25" customHeight="1" x14ac:dyDescent="0.3">
      <c r="A4" s="51" t="s">
        <v>148</v>
      </c>
      <c r="B4" s="51">
        <v>90762</v>
      </c>
      <c r="C4" s="54">
        <v>45295.359027777777</v>
      </c>
      <c r="D4" s="54">
        <v>45316.525694444441</v>
      </c>
      <c r="E4" s="54">
        <v>45295</v>
      </c>
      <c r="F4" s="55">
        <f t="shared" si="0"/>
        <v>1</v>
      </c>
      <c r="G4" s="58" t="s">
        <v>31</v>
      </c>
      <c r="H4" s="58">
        <v>8099995084</v>
      </c>
      <c r="I4" s="58" t="s">
        <v>32</v>
      </c>
      <c r="J4" s="58" t="s">
        <v>297</v>
      </c>
      <c r="K4" s="58" t="s">
        <v>20</v>
      </c>
      <c r="L4" s="58"/>
      <c r="M4" s="58"/>
      <c r="N4" s="58"/>
      <c r="O4" s="58" t="s">
        <v>24</v>
      </c>
      <c r="P4" s="58" t="s">
        <v>33</v>
      </c>
      <c r="Q4" s="58" t="s">
        <v>34</v>
      </c>
      <c r="R4" s="58" t="s">
        <v>35</v>
      </c>
      <c r="S4" s="58" t="s">
        <v>28</v>
      </c>
      <c r="T4" s="58" t="s">
        <v>29</v>
      </c>
      <c r="U4" s="58" t="s">
        <v>30</v>
      </c>
      <c r="X4" s="57">
        <v>45380</v>
      </c>
    </row>
    <row r="5" spans="1:24" s="56" customFormat="1" ht="38.25" customHeight="1" x14ac:dyDescent="0.3">
      <c r="A5" s="51" t="s">
        <v>148</v>
      </c>
      <c r="B5" s="51">
        <v>90929</v>
      </c>
      <c r="C5" s="54">
        <v>45300.429166666669</v>
      </c>
      <c r="D5" s="54">
        <v>45321.595833333333</v>
      </c>
      <c r="E5" s="54">
        <v>45302</v>
      </c>
      <c r="F5" s="55">
        <f t="shared" si="0"/>
        <v>3</v>
      </c>
      <c r="G5" s="58" t="s">
        <v>36</v>
      </c>
      <c r="H5" s="58">
        <v>8296493528</v>
      </c>
      <c r="I5" s="58" t="s">
        <v>37</v>
      </c>
      <c r="J5" s="58" t="s">
        <v>19</v>
      </c>
      <c r="K5" s="58" t="s">
        <v>20</v>
      </c>
      <c r="L5" s="58" t="s">
        <v>38</v>
      </c>
      <c r="M5" s="58" t="s">
        <v>39</v>
      </c>
      <c r="N5" s="58" t="s">
        <v>40</v>
      </c>
      <c r="O5" s="58" t="s">
        <v>24</v>
      </c>
      <c r="P5" s="58" t="s">
        <v>33</v>
      </c>
      <c r="Q5" s="58" t="s">
        <v>41</v>
      </c>
      <c r="R5" s="58" t="s">
        <v>42</v>
      </c>
      <c r="S5" s="58" t="s">
        <v>43</v>
      </c>
      <c r="T5" s="58" t="s">
        <v>29</v>
      </c>
      <c r="U5" s="58">
        <v>474</v>
      </c>
      <c r="X5" s="57">
        <v>45442</v>
      </c>
    </row>
    <row r="6" spans="1:24" s="56" customFormat="1" ht="38.25" customHeight="1" x14ac:dyDescent="0.3">
      <c r="A6" s="51" t="s">
        <v>148</v>
      </c>
      <c r="B6" s="51">
        <v>91209</v>
      </c>
      <c r="C6" s="54">
        <v>45306.507638888892</v>
      </c>
      <c r="D6" s="54">
        <v>45327.674305555556</v>
      </c>
      <c r="E6" s="54">
        <v>45310</v>
      </c>
      <c r="F6" s="55">
        <f t="shared" si="0"/>
        <v>5</v>
      </c>
      <c r="G6" s="58" t="s">
        <v>44</v>
      </c>
      <c r="H6" s="58">
        <v>8097237348</v>
      </c>
      <c r="I6" s="58" t="s">
        <v>45</v>
      </c>
      <c r="J6" s="58" t="s">
        <v>46</v>
      </c>
      <c r="K6" s="58" t="s">
        <v>20</v>
      </c>
      <c r="L6" s="58" t="s">
        <v>47</v>
      </c>
      <c r="M6" s="58" t="s">
        <v>22</v>
      </c>
      <c r="N6" s="58" t="s">
        <v>48</v>
      </c>
      <c r="O6" s="58" t="s">
        <v>24</v>
      </c>
      <c r="P6" s="58" t="s">
        <v>25</v>
      </c>
      <c r="Q6" s="58" t="s">
        <v>49</v>
      </c>
      <c r="R6" s="58" t="s">
        <v>50</v>
      </c>
      <c r="S6" s="58" t="s">
        <v>28</v>
      </c>
      <c r="T6" s="58" t="s">
        <v>29</v>
      </c>
      <c r="U6" s="58" t="s">
        <v>30</v>
      </c>
      <c r="X6" s="57">
        <v>45489</v>
      </c>
    </row>
    <row r="7" spans="1:24" s="56" customFormat="1" ht="38.25" customHeight="1" x14ac:dyDescent="0.3">
      <c r="A7" s="51" t="s">
        <v>148</v>
      </c>
      <c r="B7" s="51">
        <v>91290</v>
      </c>
      <c r="C7" s="54">
        <v>45307.415972222225</v>
      </c>
      <c r="D7" s="54">
        <v>45328.582638888889</v>
      </c>
      <c r="E7" s="54">
        <v>45314</v>
      </c>
      <c r="F7" s="55">
        <f t="shared" si="0"/>
        <v>6</v>
      </c>
      <c r="G7" s="58" t="s">
        <v>51</v>
      </c>
      <c r="H7" s="58">
        <v>8095301014</v>
      </c>
      <c r="I7" s="58" t="s">
        <v>52</v>
      </c>
      <c r="J7" s="58" t="s">
        <v>297</v>
      </c>
      <c r="K7" s="58" t="s">
        <v>53</v>
      </c>
      <c r="L7" s="58"/>
      <c r="M7" s="58"/>
      <c r="N7" s="58"/>
      <c r="O7" s="58" t="s">
        <v>24</v>
      </c>
      <c r="P7" s="58" t="s">
        <v>25</v>
      </c>
      <c r="Q7" s="58" t="s">
        <v>54</v>
      </c>
      <c r="R7" s="58" t="s">
        <v>55</v>
      </c>
      <c r="S7" s="58" t="s">
        <v>43</v>
      </c>
      <c r="T7" s="58" t="s">
        <v>29</v>
      </c>
      <c r="U7" s="58">
        <v>474</v>
      </c>
      <c r="X7" s="57">
        <v>45559</v>
      </c>
    </row>
    <row r="8" spans="1:24" s="56" customFormat="1" ht="38.25" customHeight="1" x14ac:dyDescent="0.3">
      <c r="A8" s="51" t="s">
        <v>148</v>
      </c>
      <c r="B8" s="51">
        <v>91442</v>
      </c>
      <c r="C8" s="54">
        <v>45310.426388888889</v>
      </c>
      <c r="D8" s="54">
        <v>45331.593055555553</v>
      </c>
      <c r="E8" s="54">
        <v>45310</v>
      </c>
      <c r="F8" s="55">
        <f t="shared" si="0"/>
        <v>1</v>
      </c>
      <c r="G8" s="58" t="s">
        <v>56</v>
      </c>
      <c r="H8" s="58">
        <v>8097963289</v>
      </c>
      <c r="I8" s="58" t="s">
        <v>57</v>
      </c>
      <c r="J8" s="58" t="s">
        <v>297</v>
      </c>
      <c r="K8" s="58" t="s">
        <v>58</v>
      </c>
      <c r="L8" s="58"/>
      <c r="M8" s="58"/>
      <c r="N8" s="58"/>
      <c r="O8" s="58" t="s">
        <v>24</v>
      </c>
      <c r="P8" s="58" t="s">
        <v>59</v>
      </c>
      <c r="Q8" s="58" t="s">
        <v>60</v>
      </c>
      <c r="R8" s="58" t="s">
        <v>61</v>
      </c>
      <c r="S8" s="58" t="s">
        <v>28</v>
      </c>
      <c r="T8" s="58" t="s">
        <v>29</v>
      </c>
      <c r="U8" s="58" t="s">
        <v>30</v>
      </c>
      <c r="X8" s="57">
        <v>45602</v>
      </c>
    </row>
    <row r="9" spans="1:24" s="56" customFormat="1" ht="38.25" customHeight="1" x14ac:dyDescent="0.3">
      <c r="A9" s="51" t="s">
        <v>148</v>
      </c>
      <c r="B9" s="51">
        <v>91546</v>
      </c>
      <c r="C9" s="54">
        <v>45313.665972222225</v>
      </c>
      <c r="D9" s="54">
        <v>45334.665972222225</v>
      </c>
      <c r="E9" s="54">
        <v>45314</v>
      </c>
      <c r="F9" s="55">
        <f t="shared" si="0"/>
        <v>2</v>
      </c>
      <c r="G9" s="58" t="s">
        <v>62</v>
      </c>
      <c r="H9" s="58">
        <v>8295729396</v>
      </c>
      <c r="I9" s="58" t="s">
        <v>63</v>
      </c>
      <c r="J9" s="58" t="s">
        <v>297</v>
      </c>
      <c r="K9" s="58" t="s">
        <v>20</v>
      </c>
      <c r="L9" s="58"/>
      <c r="M9" s="58"/>
      <c r="N9" s="58"/>
      <c r="O9" s="58" t="s">
        <v>24</v>
      </c>
      <c r="P9" s="58" t="s">
        <v>25</v>
      </c>
      <c r="Q9" s="58" t="s">
        <v>64</v>
      </c>
      <c r="R9" s="58" t="s">
        <v>65</v>
      </c>
      <c r="S9" s="58" t="s">
        <v>28</v>
      </c>
      <c r="T9" s="58" t="s">
        <v>29</v>
      </c>
      <c r="U9" s="58" t="s">
        <v>30</v>
      </c>
      <c r="X9" s="57">
        <v>45651</v>
      </c>
    </row>
    <row r="10" spans="1:24" s="56" customFormat="1" ht="38.25" customHeight="1" x14ac:dyDescent="0.3">
      <c r="A10" s="51" t="s">
        <v>148</v>
      </c>
      <c r="B10" s="51">
        <v>91631</v>
      </c>
      <c r="C10" s="54">
        <v>45314.525694444441</v>
      </c>
      <c r="D10" s="54">
        <v>45335.525694444441</v>
      </c>
      <c r="E10" s="54">
        <v>45315</v>
      </c>
      <c r="F10" s="55">
        <f t="shared" si="0"/>
        <v>2</v>
      </c>
      <c r="G10" s="58" t="s">
        <v>66</v>
      </c>
      <c r="H10" s="58">
        <v>8095619331</v>
      </c>
      <c r="I10" s="58" t="s">
        <v>67</v>
      </c>
      <c r="J10" s="58" t="s">
        <v>297</v>
      </c>
      <c r="K10" s="58" t="s">
        <v>53</v>
      </c>
      <c r="L10" s="58"/>
      <c r="M10" s="58"/>
      <c r="N10" s="58"/>
      <c r="O10" s="58" t="s">
        <v>24</v>
      </c>
      <c r="P10" s="58" t="s">
        <v>25</v>
      </c>
      <c r="Q10" s="58" t="s">
        <v>68</v>
      </c>
      <c r="R10" s="58" t="s">
        <v>69</v>
      </c>
      <c r="S10" s="58" t="s">
        <v>43</v>
      </c>
      <c r="T10" s="58" t="s">
        <v>29</v>
      </c>
      <c r="U10" s="58">
        <v>474</v>
      </c>
      <c r="X10" s="57"/>
    </row>
    <row r="11" spans="1:24" s="56" customFormat="1" ht="38.25" customHeight="1" x14ac:dyDescent="0.3">
      <c r="A11" s="51" t="s">
        <v>148</v>
      </c>
      <c r="B11" s="51">
        <v>91664</v>
      </c>
      <c r="C11" s="54">
        <v>45315.469444444447</v>
      </c>
      <c r="D11" s="54">
        <v>45336.469444444447</v>
      </c>
      <c r="E11" s="54">
        <v>45315</v>
      </c>
      <c r="F11" s="55">
        <f t="shared" si="0"/>
        <v>1</v>
      </c>
      <c r="G11" s="58" t="s">
        <v>70</v>
      </c>
      <c r="H11" s="58">
        <v>8494102235</v>
      </c>
      <c r="I11" s="58" t="s">
        <v>71</v>
      </c>
      <c r="J11" s="58" t="s">
        <v>19</v>
      </c>
      <c r="K11" s="58" t="s">
        <v>20</v>
      </c>
      <c r="L11" s="58" t="s">
        <v>38</v>
      </c>
      <c r="M11" s="58" t="s">
        <v>39</v>
      </c>
      <c r="N11" s="58" t="s">
        <v>39</v>
      </c>
      <c r="O11" s="58" t="s">
        <v>24</v>
      </c>
      <c r="P11" s="58" t="s">
        <v>33</v>
      </c>
      <c r="Q11" s="58" t="s">
        <v>72</v>
      </c>
      <c r="R11" s="58" t="s">
        <v>73</v>
      </c>
      <c r="S11" s="58" t="s">
        <v>28</v>
      </c>
      <c r="T11" s="58" t="s">
        <v>29</v>
      </c>
      <c r="U11" s="58" t="s">
        <v>30</v>
      </c>
      <c r="X11" s="57"/>
    </row>
    <row r="12" spans="1:24" s="56" customFormat="1" ht="38.25" customHeight="1" x14ac:dyDescent="0.3">
      <c r="A12" s="51" t="s">
        <v>148</v>
      </c>
      <c r="B12" s="51">
        <v>91681</v>
      </c>
      <c r="C12" s="54">
        <v>45315.621527777781</v>
      </c>
      <c r="D12" s="54">
        <v>45336.621527777781</v>
      </c>
      <c r="E12" s="54">
        <v>45316</v>
      </c>
      <c r="F12" s="55">
        <f t="shared" si="0"/>
        <v>2</v>
      </c>
      <c r="G12" s="58" t="s">
        <v>62</v>
      </c>
      <c r="H12" s="58">
        <v>8295729396</v>
      </c>
      <c r="I12" s="58" t="s">
        <v>63</v>
      </c>
      <c r="J12" s="58" t="s">
        <v>297</v>
      </c>
      <c r="K12" s="58" t="s">
        <v>20</v>
      </c>
      <c r="L12" s="58"/>
      <c r="M12" s="58"/>
      <c r="N12" s="58"/>
      <c r="O12" s="58" t="s">
        <v>24</v>
      </c>
      <c r="P12" s="58" t="s">
        <v>25</v>
      </c>
      <c r="Q12" s="58" t="s">
        <v>74</v>
      </c>
      <c r="R12" s="58" t="s">
        <v>75</v>
      </c>
      <c r="S12" s="58" t="s">
        <v>28</v>
      </c>
      <c r="T12" s="58" t="s">
        <v>29</v>
      </c>
      <c r="U12" s="58" t="s">
        <v>30</v>
      </c>
      <c r="X12" s="57"/>
    </row>
    <row r="13" spans="1:24" s="56" customFormat="1" ht="38.25" customHeight="1" x14ac:dyDescent="0.3">
      <c r="A13" s="51" t="s">
        <v>148</v>
      </c>
      <c r="B13" s="51">
        <v>91740</v>
      </c>
      <c r="C13" s="54">
        <v>45317.388194444444</v>
      </c>
      <c r="D13" s="54">
        <v>45338.388194444444</v>
      </c>
      <c r="E13" s="54">
        <v>45343</v>
      </c>
      <c r="F13" s="55">
        <f t="shared" si="0"/>
        <v>19</v>
      </c>
      <c r="G13" s="58" t="s">
        <v>76</v>
      </c>
      <c r="H13" s="58">
        <v>8098631357</v>
      </c>
      <c r="I13" s="58" t="s">
        <v>77</v>
      </c>
      <c r="J13" s="58" t="s">
        <v>19</v>
      </c>
      <c r="K13" s="58" t="s">
        <v>78</v>
      </c>
      <c r="L13" s="58" t="s">
        <v>47</v>
      </c>
      <c r="M13" s="58" t="s">
        <v>22</v>
      </c>
      <c r="N13" s="58" t="s">
        <v>23</v>
      </c>
      <c r="O13" s="58" t="s">
        <v>24</v>
      </c>
      <c r="P13" s="58" t="s">
        <v>25</v>
      </c>
      <c r="Q13" s="58" t="s">
        <v>79</v>
      </c>
      <c r="R13" s="58" t="s">
        <v>80</v>
      </c>
      <c r="S13" s="58" t="s">
        <v>43</v>
      </c>
      <c r="T13" s="58" t="s">
        <v>81</v>
      </c>
      <c r="U13" s="58">
        <v>474</v>
      </c>
      <c r="X13" s="57"/>
    </row>
    <row r="14" spans="1:24" s="56" customFormat="1" ht="38.25" customHeight="1" x14ac:dyDescent="0.3">
      <c r="A14" s="51" t="s">
        <v>148</v>
      </c>
      <c r="B14" s="51">
        <v>91959</v>
      </c>
      <c r="C14" s="54">
        <v>45322.620833333334</v>
      </c>
      <c r="D14" s="54">
        <v>45343.620833333334</v>
      </c>
      <c r="E14" s="54">
        <v>45342</v>
      </c>
      <c r="F14" s="55">
        <f t="shared" si="0"/>
        <v>15</v>
      </c>
      <c r="G14" s="58" t="s">
        <v>82</v>
      </c>
      <c r="H14" s="58">
        <v>8092172424</v>
      </c>
      <c r="I14" s="58" t="s">
        <v>83</v>
      </c>
      <c r="J14" s="58" t="s">
        <v>19</v>
      </c>
      <c r="K14" s="58" t="s">
        <v>78</v>
      </c>
      <c r="L14" s="58" t="s">
        <v>21</v>
      </c>
      <c r="M14" s="58" t="s">
        <v>84</v>
      </c>
      <c r="N14" s="58" t="s">
        <v>85</v>
      </c>
      <c r="O14" s="58" t="s">
        <v>24</v>
      </c>
      <c r="P14" s="58" t="s">
        <v>25</v>
      </c>
      <c r="Q14" s="58" t="s">
        <v>86</v>
      </c>
      <c r="R14" s="58" t="s">
        <v>87</v>
      </c>
      <c r="S14" s="58" t="s">
        <v>88</v>
      </c>
      <c r="T14" s="58" t="s">
        <v>29</v>
      </c>
      <c r="U14" s="58">
        <v>474</v>
      </c>
      <c r="X14" s="57"/>
    </row>
    <row r="15" spans="1:24" customFormat="1" ht="38.25" customHeight="1" x14ac:dyDescent="0.3">
      <c r="A15" s="3" t="s">
        <v>148</v>
      </c>
      <c r="B15" s="49">
        <v>92244</v>
      </c>
      <c r="C15" s="50">
        <v>45328.593414351853</v>
      </c>
      <c r="D15" s="50">
        <v>45349.593402777777</v>
      </c>
      <c r="E15" s="4">
        <v>45342</v>
      </c>
      <c r="F15" s="25">
        <f t="shared" si="0"/>
        <v>11</v>
      </c>
      <c r="G15" s="49" t="s">
        <v>149</v>
      </c>
      <c r="H15" s="49">
        <v>8099050977</v>
      </c>
      <c r="I15" s="49" t="s">
        <v>150</v>
      </c>
      <c r="J15" s="49" t="s">
        <v>19</v>
      </c>
      <c r="K15" s="49" t="s">
        <v>151</v>
      </c>
      <c r="L15" s="49" t="s">
        <v>47</v>
      </c>
      <c r="M15" s="49" t="s">
        <v>152</v>
      </c>
      <c r="N15" s="49" t="s">
        <v>153</v>
      </c>
      <c r="O15" s="49" t="s">
        <v>24</v>
      </c>
      <c r="P15" s="49" t="s">
        <v>25</v>
      </c>
      <c r="Q15" s="49" t="s">
        <v>154</v>
      </c>
      <c r="R15" s="49" t="s">
        <v>155</v>
      </c>
      <c r="S15" s="49" t="s">
        <v>28</v>
      </c>
      <c r="T15" s="49" t="s">
        <v>29</v>
      </c>
      <c r="U15" s="49" t="s">
        <v>30</v>
      </c>
      <c r="X15" s="23"/>
    </row>
    <row r="16" spans="1:24" customFormat="1" ht="38.25" customHeight="1" x14ac:dyDescent="0.3">
      <c r="A16" s="3" t="s">
        <v>148</v>
      </c>
      <c r="B16" s="49">
        <v>92247</v>
      </c>
      <c r="C16" s="50">
        <v>45328.600335648145</v>
      </c>
      <c r="D16" s="50">
        <v>45349.600324074076</v>
      </c>
      <c r="E16" s="4">
        <v>45342</v>
      </c>
      <c r="F16" s="25">
        <f t="shared" si="0"/>
        <v>11</v>
      </c>
      <c r="G16" s="49" t="s">
        <v>156</v>
      </c>
      <c r="H16" s="49">
        <v>8096160273</v>
      </c>
      <c r="I16" s="49" t="s">
        <v>157</v>
      </c>
      <c r="J16" s="49" t="s">
        <v>297</v>
      </c>
      <c r="K16" s="49" t="s">
        <v>20</v>
      </c>
      <c r="L16" s="49"/>
      <c r="M16" s="49"/>
      <c r="N16" s="49"/>
      <c r="O16" s="49" t="s">
        <v>24</v>
      </c>
      <c r="P16" s="49" t="s">
        <v>25</v>
      </c>
      <c r="Q16" s="49" t="s">
        <v>158</v>
      </c>
      <c r="R16" s="49" t="s">
        <v>159</v>
      </c>
      <c r="S16" s="49" t="s">
        <v>28</v>
      </c>
      <c r="T16" s="49" t="s">
        <v>29</v>
      </c>
      <c r="U16" s="49" t="s">
        <v>30</v>
      </c>
      <c r="X16" s="23"/>
    </row>
    <row r="17" spans="1:24" customFormat="1" ht="38.25" customHeight="1" x14ac:dyDescent="0.3">
      <c r="A17" s="3" t="s">
        <v>148</v>
      </c>
      <c r="B17" s="49">
        <v>92356</v>
      </c>
      <c r="C17" s="50">
        <v>45329.602870370371</v>
      </c>
      <c r="D17" s="50">
        <v>45350.602858796294</v>
      </c>
      <c r="E17" s="4">
        <v>45342</v>
      </c>
      <c r="F17" s="25">
        <f t="shared" si="0"/>
        <v>10</v>
      </c>
      <c r="G17" s="49" t="s">
        <v>160</v>
      </c>
      <c r="H17" s="49">
        <v>8492884471</v>
      </c>
      <c r="I17" s="49" t="s">
        <v>161</v>
      </c>
      <c r="J17" s="49" t="s">
        <v>297</v>
      </c>
      <c r="K17" s="49" t="s">
        <v>20</v>
      </c>
      <c r="L17" s="49"/>
      <c r="M17" s="49"/>
      <c r="N17" s="49"/>
      <c r="O17" s="49" t="s">
        <v>24</v>
      </c>
      <c r="P17" s="49" t="s">
        <v>25</v>
      </c>
      <c r="Q17" s="49" t="s">
        <v>162</v>
      </c>
      <c r="R17" s="49" t="s">
        <v>163</v>
      </c>
      <c r="S17" s="49" t="s">
        <v>28</v>
      </c>
      <c r="T17" s="49" t="s">
        <v>29</v>
      </c>
      <c r="U17" s="49" t="s">
        <v>30</v>
      </c>
      <c r="X17" s="23"/>
    </row>
    <row r="18" spans="1:24" customFormat="1" ht="38.25" customHeight="1" x14ac:dyDescent="0.3">
      <c r="A18" s="3" t="s">
        <v>148</v>
      </c>
      <c r="B18" s="49">
        <v>92420</v>
      </c>
      <c r="C18" s="50">
        <v>45330.594363425924</v>
      </c>
      <c r="D18" s="50">
        <v>45351.594363425924</v>
      </c>
      <c r="E18" s="4">
        <v>45345</v>
      </c>
      <c r="F18" s="25">
        <f t="shared" si="0"/>
        <v>12</v>
      </c>
      <c r="G18" s="49" t="s">
        <v>164</v>
      </c>
      <c r="H18" s="49">
        <v>8093052669</v>
      </c>
      <c r="I18" s="49" t="s">
        <v>165</v>
      </c>
      <c r="J18" s="49" t="s">
        <v>46</v>
      </c>
      <c r="K18" s="49" t="s">
        <v>166</v>
      </c>
      <c r="L18" s="49" t="s">
        <v>47</v>
      </c>
      <c r="M18" s="49" t="s">
        <v>152</v>
      </c>
      <c r="N18" s="49" t="s">
        <v>152</v>
      </c>
      <c r="O18" s="49" t="s">
        <v>24</v>
      </c>
      <c r="P18" s="49" t="s">
        <v>25</v>
      </c>
      <c r="Q18" s="49" t="s">
        <v>167</v>
      </c>
      <c r="R18" s="49" t="s">
        <v>168</v>
      </c>
      <c r="S18" s="49" t="s">
        <v>43</v>
      </c>
      <c r="T18" s="49" t="s">
        <v>29</v>
      </c>
      <c r="U18" s="49" t="s">
        <v>30</v>
      </c>
      <c r="X18" s="23"/>
    </row>
    <row r="19" spans="1:24" customFormat="1" ht="38.25" customHeight="1" x14ac:dyDescent="0.3">
      <c r="A19" s="3" t="s">
        <v>148</v>
      </c>
      <c r="B19" s="49">
        <v>92424</v>
      </c>
      <c r="C19" s="50">
        <v>45330.597268518519</v>
      </c>
      <c r="D19" s="50">
        <v>45351.597268518519</v>
      </c>
      <c r="E19" s="4">
        <v>45369</v>
      </c>
      <c r="F19" s="25">
        <f t="shared" si="0"/>
        <v>28</v>
      </c>
      <c r="G19" s="49" t="s">
        <v>164</v>
      </c>
      <c r="H19" s="49">
        <v>8093052669</v>
      </c>
      <c r="I19" s="49" t="s">
        <v>169</v>
      </c>
      <c r="J19" s="49" t="s">
        <v>46</v>
      </c>
      <c r="K19" s="49" t="s">
        <v>166</v>
      </c>
      <c r="L19" s="49" t="s">
        <v>170</v>
      </c>
      <c r="M19" s="49" t="s">
        <v>152</v>
      </c>
      <c r="N19" s="49" t="s">
        <v>152</v>
      </c>
      <c r="O19" s="49" t="s">
        <v>24</v>
      </c>
      <c r="P19" s="49" t="s">
        <v>25</v>
      </c>
      <c r="Q19" s="49" t="s">
        <v>167</v>
      </c>
      <c r="R19" s="49" t="s">
        <v>171</v>
      </c>
      <c r="S19" s="49" t="s">
        <v>43</v>
      </c>
      <c r="T19" s="49" t="s">
        <v>172</v>
      </c>
      <c r="U19" s="49" t="s">
        <v>30</v>
      </c>
      <c r="X19" s="23"/>
    </row>
    <row r="20" spans="1:24" customFormat="1" ht="38.25" customHeight="1" x14ac:dyDescent="0.3">
      <c r="A20" s="3" t="s">
        <v>148</v>
      </c>
      <c r="B20" s="49">
        <v>92686</v>
      </c>
      <c r="C20" s="50">
        <v>45334.585196759261</v>
      </c>
      <c r="D20" s="50">
        <v>45355.585185185184</v>
      </c>
      <c r="E20" s="4">
        <v>45342</v>
      </c>
      <c r="F20" s="25">
        <f t="shared" si="0"/>
        <v>7</v>
      </c>
      <c r="G20" s="49" t="s">
        <v>173</v>
      </c>
      <c r="H20" s="49">
        <v>8299854195</v>
      </c>
      <c r="I20" s="49" t="s">
        <v>174</v>
      </c>
      <c r="J20" s="49" t="s">
        <v>19</v>
      </c>
      <c r="K20" s="49" t="s">
        <v>20</v>
      </c>
      <c r="L20" s="49" t="s">
        <v>21</v>
      </c>
      <c r="M20" s="49" t="s">
        <v>22</v>
      </c>
      <c r="N20" s="49" t="s">
        <v>175</v>
      </c>
      <c r="O20" s="49" t="s">
        <v>24</v>
      </c>
      <c r="P20" s="49" t="s">
        <v>176</v>
      </c>
      <c r="Q20" s="49" t="s">
        <v>177</v>
      </c>
      <c r="R20" s="49" t="s">
        <v>178</v>
      </c>
      <c r="S20" s="49" t="s">
        <v>28</v>
      </c>
      <c r="T20" s="49" t="s">
        <v>29</v>
      </c>
      <c r="U20" s="49" t="s">
        <v>30</v>
      </c>
      <c r="X20" s="23"/>
    </row>
    <row r="21" spans="1:24" customFormat="1" ht="38.25" customHeight="1" x14ac:dyDescent="0.3">
      <c r="A21" s="3" t="s">
        <v>148</v>
      </c>
      <c r="B21" s="49">
        <v>92693</v>
      </c>
      <c r="C21" s="50">
        <v>45334.699583333335</v>
      </c>
      <c r="D21" s="50">
        <v>45355.699560185189</v>
      </c>
      <c r="E21" s="4">
        <v>45343</v>
      </c>
      <c r="F21" s="25">
        <f t="shared" si="0"/>
        <v>8</v>
      </c>
      <c r="G21" s="49" t="s">
        <v>179</v>
      </c>
      <c r="H21" s="49"/>
      <c r="I21" s="49" t="s">
        <v>180</v>
      </c>
      <c r="J21" s="49" t="s">
        <v>46</v>
      </c>
      <c r="K21" s="49" t="s">
        <v>20</v>
      </c>
      <c r="L21" s="49" t="s">
        <v>38</v>
      </c>
      <c r="M21" s="49" t="s">
        <v>39</v>
      </c>
      <c r="N21" s="49" t="s">
        <v>181</v>
      </c>
      <c r="O21" s="49" t="s">
        <v>24</v>
      </c>
      <c r="P21" s="49" t="s">
        <v>33</v>
      </c>
      <c r="Q21" s="49" t="s">
        <v>182</v>
      </c>
      <c r="R21" s="49" t="s">
        <v>183</v>
      </c>
      <c r="S21" s="49" t="s">
        <v>28</v>
      </c>
      <c r="T21" s="49" t="s">
        <v>29</v>
      </c>
      <c r="U21" s="49" t="s">
        <v>30</v>
      </c>
      <c r="X21" s="23"/>
    </row>
    <row r="22" spans="1:24" customFormat="1" ht="38.25" customHeight="1" x14ac:dyDescent="0.3">
      <c r="A22" s="3" t="s">
        <v>148</v>
      </c>
      <c r="B22" s="49">
        <v>92798</v>
      </c>
      <c r="C22" s="50">
        <v>45337.419432870367</v>
      </c>
      <c r="D22" s="50">
        <v>45358.419421296298</v>
      </c>
      <c r="E22" s="4">
        <v>45343</v>
      </c>
      <c r="F22" s="25">
        <f t="shared" si="0"/>
        <v>5</v>
      </c>
      <c r="G22" s="49" t="s">
        <v>184</v>
      </c>
      <c r="H22" s="49">
        <v>8493531808</v>
      </c>
      <c r="I22" s="49" t="s">
        <v>185</v>
      </c>
      <c r="J22" s="49" t="s">
        <v>19</v>
      </c>
      <c r="K22" s="49" t="s">
        <v>20</v>
      </c>
      <c r="L22" s="49" t="s">
        <v>186</v>
      </c>
      <c r="M22" s="49" t="s">
        <v>22</v>
      </c>
      <c r="N22" s="49" t="s">
        <v>152</v>
      </c>
      <c r="O22" s="49" t="s">
        <v>24</v>
      </c>
      <c r="P22" s="49" t="s">
        <v>33</v>
      </c>
      <c r="Q22" s="49" t="s">
        <v>187</v>
      </c>
      <c r="R22" s="49" t="s">
        <v>188</v>
      </c>
      <c r="S22" s="49" t="s">
        <v>28</v>
      </c>
      <c r="T22" s="49" t="s">
        <v>29</v>
      </c>
      <c r="U22" s="49" t="s">
        <v>30</v>
      </c>
      <c r="X22" s="23"/>
    </row>
    <row r="23" spans="1:24" customFormat="1" ht="38.25" customHeight="1" x14ac:dyDescent="0.3">
      <c r="A23" s="3" t="s">
        <v>148</v>
      </c>
      <c r="B23" s="49">
        <v>92822</v>
      </c>
      <c r="C23" s="50">
        <v>45337.669791666667</v>
      </c>
      <c r="D23" s="50">
        <v>45358.669791666667</v>
      </c>
      <c r="E23" s="4">
        <v>45342</v>
      </c>
      <c r="F23" s="25">
        <f t="shared" si="0"/>
        <v>4</v>
      </c>
      <c r="G23" s="49" t="s">
        <v>189</v>
      </c>
      <c r="H23" s="49">
        <v>18498795005</v>
      </c>
      <c r="I23" s="49" t="s">
        <v>190</v>
      </c>
      <c r="J23" s="49" t="s">
        <v>19</v>
      </c>
      <c r="K23" s="49" t="s">
        <v>20</v>
      </c>
      <c r="L23" s="49" t="s">
        <v>47</v>
      </c>
      <c r="M23" s="49" t="s">
        <v>191</v>
      </c>
      <c r="N23" s="49" t="s">
        <v>23</v>
      </c>
      <c r="O23" s="49" t="s">
        <v>24</v>
      </c>
      <c r="P23" s="49" t="s">
        <v>25</v>
      </c>
      <c r="Q23" s="49" t="s">
        <v>192</v>
      </c>
      <c r="R23" s="49" t="s">
        <v>193</v>
      </c>
      <c r="S23" s="49" t="s">
        <v>194</v>
      </c>
      <c r="T23" s="49" t="s">
        <v>29</v>
      </c>
      <c r="U23" s="49">
        <v>474</v>
      </c>
      <c r="X23" s="23"/>
    </row>
    <row r="24" spans="1:24" customFormat="1" ht="38.25" customHeight="1" x14ac:dyDescent="0.3">
      <c r="A24" s="3" t="s">
        <v>148</v>
      </c>
      <c r="B24" s="49">
        <v>92929</v>
      </c>
      <c r="C24" s="50">
        <v>45341.557268518518</v>
      </c>
      <c r="D24" s="50">
        <v>45362.557256944441</v>
      </c>
      <c r="E24" s="4">
        <v>45342</v>
      </c>
      <c r="F24" s="25">
        <f t="shared" si="0"/>
        <v>2</v>
      </c>
      <c r="G24" s="49" t="s">
        <v>195</v>
      </c>
      <c r="H24" s="49">
        <v>18092172424</v>
      </c>
      <c r="I24" s="49" t="s">
        <v>83</v>
      </c>
      <c r="J24" s="49" t="s">
        <v>19</v>
      </c>
      <c r="K24" s="49" t="s">
        <v>78</v>
      </c>
      <c r="L24" s="49" t="s">
        <v>47</v>
      </c>
      <c r="M24" s="49" t="s">
        <v>84</v>
      </c>
      <c r="N24" s="49" t="s">
        <v>23</v>
      </c>
      <c r="O24" s="49" t="s">
        <v>24</v>
      </c>
      <c r="P24" s="49" t="s">
        <v>25</v>
      </c>
      <c r="Q24" s="49" t="s">
        <v>196</v>
      </c>
      <c r="R24" s="49" t="s">
        <v>197</v>
      </c>
      <c r="S24" s="49" t="s">
        <v>28</v>
      </c>
      <c r="T24" s="49" t="s">
        <v>29</v>
      </c>
      <c r="U24" s="49" t="s">
        <v>30</v>
      </c>
      <c r="X24" s="23"/>
    </row>
    <row r="25" spans="1:24" customFormat="1" ht="38.25" customHeight="1" x14ac:dyDescent="0.3">
      <c r="A25" s="3" t="s">
        <v>148</v>
      </c>
      <c r="B25" s="49">
        <v>92933</v>
      </c>
      <c r="C25" s="50">
        <v>45341.612222222226</v>
      </c>
      <c r="D25" s="50">
        <v>45362.612222222226</v>
      </c>
      <c r="E25" s="4">
        <v>45342</v>
      </c>
      <c r="F25" s="25">
        <f t="shared" si="0"/>
        <v>2</v>
      </c>
      <c r="G25" s="49" t="s">
        <v>198</v>
      </c>
      <c r="H25" s="49">
        <v>8294205137</v>
      </c>
      <c r="I25" s="49" t="s">
        <v>199</v>
      </c>
      <c r="J25" s="49" t="s">
        <v>297</v>
      </c>
      <c r="K25" s="49" t="s">
        <v>20</v>
      </c>
      <c r="L25" s="49"/>
      <c r="M25" s="49"/>
      <c r="N25" s="49"/>
      <c r="O25" s="49" t="s">
        <v>24</v>
      </c>
      <c r="P25" s="49" t="s">
        <v>25</v>
      </c>
      <c r="Q25" s="49" t="s">
        <v>200</v>
      </c>
      <c r="R25" s="49" t="s">
        <v>201</v>
      </c>
      <c r="S25" s="49" t="s">
        <v>43</v>
      </c>
      <c r="T25" s="49" t="s">
        <v>29</v>
      </c>
      <c r="U25" s="49">
        <v>474</v>
      </c>
      <c r="X25" s="23"/>
    </row>
    <row r="26" spans="1:24" customFormat="1" ht="38.25" customHeight="1" x14ac:dyDescent="0.3">
      <c r="A26" s="3" t="s">
        <v>148</v>
      </c>
      <c r="B26" s="49">
        <v>92959</v>
      </c>
      <c r="C26" s="50">
        <v>45342.414039351854</v>
      </c>
      <c r="D26" s="50">
        <v>45363.414039351854</v>
      </c>
      <c r="E26" s="4">
        <v>45342</v>
      </c>
      <c r="F26" s="25">
        <f t="shared" si="0"/>
        <v>1</v>
      </c>
      <c r="G26" s="49" t="s">
        <v>202</v>
      </c>
      <c r="H26" s="49">
        <v>8097638012</v>
      </c>
      <c r="I26" s="49" t="s">
        <v>203</v>
      </c>
      <c r="J26" s="49" t="s">
        <v>19</v>
      </c>
      <c r="K26" s="49" t="s">
        <v>20</v>
      </c>
      <c r="L26" s="49" t="s">
        <v>204</v>
      </c>
      <c r="M26" s="49" t="s">
        <v>191</v>
      </c>
      <c r="N26" s="49" t="s">
        <v>205</v>
      </c>
      <c r="O26" s="49" t="s">
        <v>24</v>
      </c>
      <c r="P26" s="49" t="s">
        <v>33</v>
      </c>
      <c r="Q26" s="49" t="s">
        <v>206</v>
      </c>
      <c r="R26" s="49" t="s">
        <v>207</v>
      </c>
      <c r="S26" s="49" t="s">
        <v>43</v>
      </c>
      <c r="T26" s="49" t="s">
        <v>29</v>
      </c>
      <c r="U26" s="49">
        <v>474</v>
      </c>
      <c r="X26" s="23"/>
    </row>
    <row r="27" spans="1:24" customFormat="1" ht="38.25" customHeight="1" x14ac:dyDescent="0.3">
      <c r="A27" s="3" t="s">
        <v>148</v>
      </c>
      <c r="B27" s="49">
        <v>92969</v>
      </c>
      <c r="C27" s="50">
        <v>45342.462627314817</v>
      </c>
      <c r="D27" s="50">
        <v>45363.462627314817</v>
      </c>
      <c r="E27" s="4">
        <v>45342</v>
      </c>
      <c r="F27" s="25">
        <f t="shared" si="0"/>
        <v>1</v>
      </c>
      <c r="G27" s="49" t="s">
        <v>208</v>
      </c>
      <c r="H27" s="49">
        <v>8096820368</v>
      </c>
      <c r="I27" s="49" t="s">
        <v>209</v>
      </c>
      <c r="J27" s="49" t="s">
        <v>297</v>
      </c>
      <c r="K27" s="49" t="s">
        <v>20</v>
      </c>
      <c r="L27" s="49"/>
      <c r="M27" s="49"/>
      <c r="N27" s="49"/>
      <c r="O27" s="49" t="s">
        <v>24</v>
      </c>
      <c r="P27" s="49" t="s">
        <v>25</v>
      </c>
      <c r="Q27" s="49" t="s">
        <v>210</v>
      </c>
      <c r="R27" s="49" t="s">
        <v>211</v>
      </c>
      <c r="S27" s="49" t="s">
        <v>43</v>
      </c>
      <c r="T27" s="49" t="s">
        <v>29</v>
      </c>
      <c r="U27" s="49">
        <v>474</v>
      </c>
      <c r="X27" s="23"/>
    </row>
    <row r="28" spans="1:24" customFormat="1" ht="38.25" customHeight="1" x14ac:dyDescent="0.3">
      <c r="A28" s="3" t="s">
        <v>148</v>
      </c>
      <c r="B28" s="49">
        <v>92982</v>
      </c>
      <c r="C28" s="50">
        <v>45343.401770833334</v>
      </c>
      <c r="D28" s="50">
        <v>45364.401770833334</v>
      </c>
      <c r="E28" s="4">
        <v>45343</v>
      </c>
      <c r="F28" s="25">
        <f t="shared" si="0"/>
        <v>1</v>
      </c>
      <c r="G28" s="49" t="s">
        <v>212</v>
      </c>
      <c r="H28" s="49">
        <v>8092894904</v>
      </c>
      <c r="I28" s="49" t="s">
        <v>213</v>
      </c>
      <c r="J28" s="49" t="s">
        <v>19</v>
      </c>
      <c r="K28" s="49" t="s">
        <v>20</v>
      </c>
      <c r="L28" s="49" t="s">
        <v>186</v>
      </c>
      <c r="M28" s="49" t="s">
        <v>22</v>
      </c>
      <c r="N28" s="49" t="s">
        <v>40</v>
      </c>
      <c r="O28" s="49" t="s">
        <v>24</v>
      </c>
      <c r="P28" s="49" t="s">
        <v>214</v>
      </c>
      <c r="Q28" s="49" t="s">
        <v>215</v>
      </c>
      <c r="R28" s="49" t="s">
        <v>216</v>
      </c>
      <c r="S28" s="49" t="s">
        <v>28</v>
      </c>
      <c r="T28" s="49" t="s">
        <v>29</v>
      </c>
      <c r="U28" s="49" t="s">
        <v>30</v>
      </c>
      <c r="X28" s="23"/>
    </row>
    <row r="29" spans="1:24" customFormat="1" ht="38.25" customHeight="1" x14ac:dyDescent="0.3">
      <c r="A29" s="3" t="s">
        <v>148</v>
      </c>
      <c r="B29" s="49">
        <v>93034</v>
      </c>
      <c r="C29" s="50">
        <v>45343.468611111108</v>
      </c>
      <c r="D29" s="50">
        <v>45364.468587962961</v>
      </c>
      <c r="E29" s="4">
        <v>45343</v>
      </c>
      <c r="F29" s="25">
        <f t="shared" si="0"/>
        <v>1</v>
      </c>
      <c r="G29" s="49" t="s">
        <v>217</v>
      </c>
      <c r="H29" s="49">
        <v>8296927015</v>
      </c>
      <c r="I29" s="49" t="s">
        <v>218</v>
      </c>
      <c r="J29" s="49" t="s">
        <v>297</v>
      </c>
      <c r="K29" s="49" t="s">
        <v>20</v>
      </c>
      <c r="L29" s="49"/>
      <c r="M29" s="49"/>
      <c r="N29" s="49"/>
      <c r="O29" s="49" t="s">
        <v>24</v>
      </c>
      <c r="P29" s="49" t="s">
        <v>25</v>
      </c>
      <c r="Q29" s="49" t="s">
        <v>219</v>
      </c>
      <c r="R29" s="49" t="s">
        <v>220</v>
      </c>
      <c r="S29" s="49" t="s">
        <v>194</v>
      </c>
      <c r="T29" s="49" t="s">
        <v>29</v>
      </c>
      <c r="U29" s="49" t="s">
        <v>30</v>
      </c>
      <c r="X29" s="23"/>
    </row>
    <row r="30" spans="1:24" customFormat="1" ht="38.25" customHeight="1" x14ac:dyDescent="0.3">
      <c r="A30" s="3" t="s">
        <v>148</v>
      </c>
      <c r="B30" s="49">
        <v>93154</v>
      </c>
      <c r="C30" s="50">
        <v>45345.689988425926</v>
      </c>
      <c r="D30" s="50">
        <v>45366.689976851849</v>
      </c>
      <c r="E30" s="4">
        <v>45350</v>
      </c>
      <c r="F30" s="25">
        <f t="shared" si="0"/>
        <v>4</v>
      </c>
      <c r="G30" s="49" t="s">
        <v>208</v>
      </c>
      <c r="H30" s="49">
        <v>8096820368</v>
      </c>
      <c r="I30" s="49" t="s">
        <v>209</v>
      </c>
      <c r="J30" s="49" t="s">
        <v>297</v>
      </c>
      <c r="K30" s="49" t="s">
        <v>20</v>
      </c>
      <c r="L30" s="49"/>
      <c r="M30" s="49"/>
      <c r="N30" s="49"/>
      <c r="O30" s="49" t="s">
        <v>24</v>
      </c>
      <c r="P30" s="49" t="s">
        <v>25</v>
      </c>
      <c r="Q30" s="49" t="s">
        <v>221</v>
      </c>
      <c r="R30" s="49" t="s">
        <v>222</v>
      </c>
      <c r="S30" s="49" t="s">
        <v>28</v>
      </c>
      <c r="T30" s="49" t="s">
        <v>29</v>
      </c>
      <c r="U30" s="49" t="s">
        <v>30</v>
      </c>
      <c r="X30" s="23"/>
    </row>
    <row r="31" spans="1:24" customFormat="1" ht="38.25" customHeight="1" x14ac:dyDescent="0.3">
      <c r="A31" s="3" t="s">
        <v>148</v>
      </c>
      <c r="B31" s="49">
        <v>93313</v>
      </c>
      <c r="C31" s="50">
        <v>45350.441550925927</v>
      </c>
      <c r="D31" s="50">
        <v>45371.441527777781</v>
      </c>
      <c r="E31" s="4">
        <v>45351</v>
      </c>
      <c r="F31" s="25">
        <f t="shared" si="0"/>
        <v>2</v>
      </c>
      <c r="G31" s="49" t="s">
        <v>223</v>
      </c>
      <c r="H31" s="49">
        <v>8299168887</v>
      </c>
      <c r="I31" s="49" t="s">
        <v>224</v>
      </c>
      <c r="J31" s="49" t="s">
        <v>19</v>
      </c>
      <c r="K31" s="49" t="s">
        <v>20</v>
      </c>
      <c r="L31" s="49" t="s">
        <v>47</v>
      </c>
      <c r="M31" s="49" t="s">
        <v>191</v>
      </c>
      <c r="N31" s="49" t="s">
        <v>40</v>
      </c>
      <c r="O31" s="49" t="s">
        <v>24</v>
      </c>
      <c r="P31" s="49" t="s">
        <v>214</v>
      </c>
      <c r="Q31" s="49" t="s">
        <v>225</v>
      </c>
      <c r="R31" s="49" t="s">
        <v>226</v>
      </c>
      <c r="S31" s="49" t="s">
        <v>28</v>
      </c>
      <c r="T31" s="49" t="s">
        <v>29</v>
      </c>
      <c r="U31" s="49" t="s">
        <v>30</v>
      </c>
      <c r="X31" s="23"/>
    </row>
    <row r="32" spans="1:24" customFormat="1" ht="38.25" customHeight="1" x14ac:dyDescent="0.3">
      <c r="A32" s="3" t="s">
        <v>148</v>
      </c>
      <c r="B32" s="49">
        <v>93319</v>
      </c>
      <c r="C32" s="50">
        <v>45350.477847222224</v>
      </c>
      <c r="D32" s="50">
        <v>45371.477847222224</v>
      </c>
      <c r="E32" s="4">
        <v>45350</v>
      </c>
      <c r="F32" s="25">
        <f t="shared" si="0"/>
        <v>1</v>
      </c>
      <c r="G32" s="49" t="s">
        <v>227</v>
      </c>
      <c r="H32" s="49">
        <v>8493589093</v>
      </c>
      <c r="I32" s="49" t="s">
        <v>228</v>
      </c>
      <c r="J32" s="49" t="s">
        <v>297</v>
      </c>
      <c r="K32" s="49" t="s">
        <v>20</v>
      </c>
      <c r="L32" s="49"/>
      <c r="M32" s="49"/>
      <c r="N32" s="49"/>
      <c r="O32" s="49" t="s">
        <v>24</v>
      </c>
      <c r="P32" s="49" t="s">
        <v>214</v>
      </c>
      <c r="Q32" s="49" t="s">
        <v>229</v>
      </c>
      <c r="R32" s="49" t="s">
        <v>230</v>
      </c>
      <c r="S32" s="49" t="s">
        <v>43</v>
      </c>
      <c r="T32" s="49" t="s">
        <v>29</v>
      </c>
      <c r="U32" s="49">
        <v>474</v>
      </c>
      <c r="X32" s="23"/>
    </row>
    <row r="33" spans="1:24" customFormat="1" ht="38.25" customHeight="1" x14ac:dyDescent="0.3">
      <c r="A33" s="3" t="s">
        <v>148</v>
      </c>
      <c r="B33" s="49">
        <v>93415</v>
      </c>
      <c r="C33" s="50">
        <v>45351.439826388887</v>
      </c>
      <c r="D33" s="50">
        <v>45372.439826388887</v>
      </c>
      <c r="E33" s="4">
        <v>45352</v>
      </c>
      <c r="F33" s="25">
        <f t="shared" si="0"/>
        <v>2</v>
      </c>
      <c r="G33" s="49" t="s">
        <v>231</v>
      </c>
      <c r="H33" s="49">
        <v>8096855171</v>
      </c>
      <c r="I33" s="49" t="s">
        <v>232</v>
      </c>
      <c r="J33" s="49" t="s">
        <v>46</v>
      </c>
      <c r="K33" s="49" t="s">
        <v>20</v>
      </c>
      <c r="L33" s="49" t="s">
        <v>47</v>
      </c>
      <c r="M33" s="49" t="s">
        <v>233</v>
      </c>
      <c r="N33" s="49" t="s">
        <v>153</v>
      </c>
      <c r="O33" s="49" t="s">
        <v>24</v>
      </c>
      <c r="P33" s="49" t="s">
        <v>33</v>
      </c>
      <c r="Q33" s="49" t="s">
        <v>234</v>
      </c>
      <c r="R33" s="49" t="s">
        <v>235</v>
      </c>
      <c r="S33" s="49" t="s">
        <v>43</v>
      </c>
      <c r="T33" s="49" t="s">
        <v>29</v>
      </c>
      <c r="U33" s="49">
        <v>474</v>
      </c>
      <c r="X33" s="23"/>
    </row>
    <row r="34" spans="1:24" customFormat="1" ht="38.25" customHeight="1" x14ac:dyDescent="0.3">
      <c r="A34" s="3" t="s">
        <v>148</v>
      </c>
      <c r="B34" s="49">
        <v>93421</v>
      </c>
      <c r="C34" s="50">
        <v>45351.478148148148</v>
      </c>
      <c r="D34" s="50">
        <v>45372.478148148148</v>
      </c>
      <c r="E34" s="4">
        <v>45351</v>
      </c>
      <c r="F34" s="25">
        <f t="shared" si="0"/>
        <v>1</v>
      </c>
      <c r="G34" s="49" t="s">
        <v>236</v>
      </c>
      <c r="H34" s="49">
        <v>8092998022</v>
      </c>
      <c r="I34" s="49" t="s">
        <v>237</v>
      </c>
      <c r="J34" s="49" t="s">
        <v>46</v>
      </c>
      <c r="K34" s="49" t="s">
        <v>20</v>
      </c>
      <c r="L34" s="49" t="s">
        <v>204</v>
      </c>
      <c r="M34" s="49" t="s">
        <v>22</v>
      </c>
      <c r="N34" s="49" t="s">
        <v>238</v>
      </c>
      <c r="O34" s="49" t="s">
        <v>24</v>
      </c>
      <c r="P34" s="49" t="s">
        <v>33</v>
      </c>
      <c r="Q34" s="49" t="s">
        <v>239</v>
      </c>
      <c r="R34" s="49" t="s">
        <v>240</v>
      </c>
      <c r="S34" s="49" t="s">
        <v>43</v>
      </c>
      <c r="T34" s="49" t="s">
        <v>29</v>
      </c>
      <c r="U34" s="49">
        <v>474</v>
      </c>
      <c r="X34" s="23"/>
    </row>
    <row r="35" spans="1:24" customFormat="1" ht="38.25" customHeight="1" x14ac:dyDescent="0.3">
      <c r="A35" s="3" t="s">
        <v>148</v>
      </c>
      <c r="B35" s="49">
        <v>93424</v>
      </c>
      <c r="C35" s="50">
        <v>45351.486145833333</v>
      </c>
      <c r="D35" s="50">
        <v>45372.486122685186</v>
      </c>
      <c r="E35" s="4">
        <v>45351</v>
      </c>
      <c r="F35" s="25">
        <f t="shared" si="0"/>
        <v>1</v>
      </c>
      <c r="G35" s="49" t="s">
        <v>241</v>
      </c>
      <c r="H35" s="49">
        <v>8092187543</v>
      </c>
      <c r="I35" s="49" t="s">
        <v>242</v>
      </c>
      <c r="J35" s="49" t="s">
        <v>46</v>
      </c>
      <c r="K35" s="49" t="s">
        <v>20</v>
      </c>
      <c r="L35" s="49" t="s">
        <v>38</v>
      </c>
      <c r="M35" s="49" t="s">
        <v>191</v>
      </c>
      <c r="N35" s="49" t="s">
        <v>243</v>
      </c>
      <c r="O35" s="49" t="s">
        <v>24</v>
      </c>
      <c r="P35" s="49" t="s">
        <v>25</v>
      </c>
      <c r="Q35" s="49" t="s">
        <v>244</v>
      </c>
      <c r="R35" s="49" t="s">
        <v>245</v>
      </c>
      <c r="S35" s="49" t="s">
        <v>28</v>
      </c>
      <c r="T35" s="49" t="s">
        <v>29</v>
      </c>
      <c r="U35" s="49" t="s">
        <v>30</v>
      </c>
      <c r="X35" s="23"/>
    </row>
    <row r="36" spans="1:24" s="56" customFormat="1" ht="38.25" customHeight="1" x14ac:dyDescent="0.3">
      <c r="A36" s="51" t="s">
        <v>148</v>
      </c>
      <c r="B36" s="52">
        <v>93857</v>
      </c>
      <c r="C36" s="53">
        <v>45359.40216435185</v>
      </c>
      <c r="D36" s="53">
        <v>45380.402141203704</v>
      </c>
      <c r="E36" s="54">
        <v>45365</v>
      </c>
      <c r="F36" s="55">
        <f t="shared" si="0"/>
        <v>5</v>
      </c>
      <c r="G36" s="52" t="s">
        <v>249</v>
      </c>
      <c r="H36" s="52">
        <v>8293443409</v>
      </c>
      <c r="I36" s="52" t="s">
        <v>250</v>
      </c>
      <c r="J36" s="52" t="s">
        <v>19</v>
      </c>
      <c r="K36" s="52" t="s">
        <v>20</v>
      </c>
      <c r="L36" s="52" t="s">
        <v>186</v>
      </c>
      <c r="M36" s="52" t="s">
        <v>22</v>
      </c>
      <c r="N36" s="52" t="s">
        <v>152</v>
      </c>
      <c r="O36" s="52" t="s">
        <v>24</v>
      </c>
      <c r="P36" s="52" t="s">
        <v>33</v>
      </c>
      <c r="Q36" s="52" t="s">
        <v>251</v>
      </c>
      <c r="R36" s="52" t="s">
        <v>252</v>
      </c>
      <c r="S36" s="52" t="s">
        <v>28</v>
      </c>
      <c r="T36" s="52" t="s">
        <v>29</v>
      </c>
      <c r="U36" s="52" t="s">
        <v>30</v>
      </c>
      <c r="X36" s="57"/>
    </row>
    <row r="37" spans="1:24" s="56" customFormat="1" ht="38.25" customHeight="1" x14ac:dyDescent="0.3">
      <c r="A37" s="51" t="s">
        <v>148</v>
      </c>
      <c r="B37" s="52">
        <v>93924</v>
      </c>
      <c r="C37" s="53">
        <v>45360.451967592591</v>
      </c>
      <c r="D37" s="53">
        <v>45383.451956018522</v>
      </c>
      <c r="E37" s="54">
        <v>45365</v>
      </c>
      <c r="F37" s="55">
        <f t="shared" si="0"/>
        <v>4</v>
      </c>
      <c r="G37" s="52" t="s">
        <v>160</v>
      </c>
      <c r="H37" s="52">
        <v>8492884471</v>
      </c>
      <c r="I37" s="52" t="s">
        <v>161</v>
      </c>
      <c r="J37" s="52" t="s">
        <v>297</v>
      </c>
      <c r="K37" s="52" t="s">
        <v>20</v>
      </c>
      <c r="L37" s="52"/>
      <c r="M37" s="52"/>
      <c r="N37" s="52"/>
      <c r="O37" s="52" t="s">
        <v>24</v>
      </c>
      <c r="P37" s="52" t="s">
        <v>25</v>
      </c>
      <c r="Q37" s="52" t="s">
        <v>253</v>
      </c>
      <c r="R37" s="52" t="s">
        <v>254</v>
      </c>
      <c r="S37" s="52" t="s">
        <v>28</v>
      </c>
      <c r="T37" s="52" t="s">
        <v>29</v>
      </c>
      <c r="U37" s="52" t="s">
        <v>30</v>
      </c>
      <c r="X37" s="57"/>
    </row>
    <row r="38" spans="1:24" s="56" customFormat="1" ht="38.25" customHeight="1" x14ac:dyDescent="0.3">
      <c r="A38" s="51" t="s">
        <v>148</v>
      </c>
      <c r="B38" s="52">
        <v>94232</v>
      </c>
      <c r="C38" s="53">
        <v>45363.516909722224</v>
      </c>
      <c r="D38" s="53">
        <v>45384.516909722224</v>
      </c>
      <c r="E38" s="54">
        <v>45369</v>
      </c>
      <c r="F38" s="55">
        <f t="shared" si="0"/>
        <v>5</v>
      </c>
      <c r="G38" s="52" t="s">
        <v>255</v>
      </c>
      <c r="H38" s="52">
        <v>8294737977</v>
      </c>
      <c r="I38" s="52" t="s">
        <v>256</v>
      </c>
      <c r="J38" s="52" t="s">
        <v>46</v>
      </c>
      <c r="K38" s="52" t="s">
        <v>53</v>
      </c>
      <c r="L38" s="52" t="s">
        <v>47</v>
      </c>
      <c r="M38" s="52" t="s">
        <v>22</v>
      </c>
      <c r="N38" s="52" t="s">
        <v>85</v>
      </c>
      <c r="O38" s="52" t="s">
        <v>24</v>
      </c>
      <c r="P38" s="52" t="s">
        <v>25</v>
      </c>
      <c r="Q38" s="52" t="s">
        <v>257</v>
      </c>
      <c r="R38" s="52" t="s">
        <v>258</v>
      </c>
      <c r="S38" s="52" t="s">
        <v>194</v>
      </c>
      <c r="T38" s="52" t="s">
        <v>29</v>
      </c>
      <c r="U38" s="52">
        <v>474</v>
      </c>
      <c r="X38" s="57"/>
    </row>
    <row r="39" spans="1:24" s="56" customFormat="1" ht="38.25" customHeight="1" x14ac:dyDescent="0.3">
      <c r="A39" s="51" t="s">
        <v>148</v>
      </c>
      <c r="B39" s="52">
        <v>94350</v>
      </c>
      <c r="C39" s="53">
        <v>45365.620844907404</v>
      </c>
      <c r="D39" s="53">
        <v>45386.620844907404</v>
      </c>
      <c r="E39" s="54">
        <v>45369</v>
      </c>
      <c r="F39" s="55">
        <f t="shared" si="0"/>
        <v>3</v>
      </c>
      <c r="G39" s="52" t="s">
        <v>259</v>
      </c>
      <c r="H39" s="52">
        <v>8099412330</v>
      </c>
      <c r="I39" s="52" t="s">
        <v>260</v>
      </c>
      <c r="J39" s="52" t="s">
        <v>19</v>
      </c>
      <c r="K39" s="52" t="s">
        <v>78</v>
      </c>
      <c r="L39" s="52" t="s">
        <v>38</v>
      </c>
      <c r="M39" s="52" t="s">
        <v>22</v>
      </c>
      <c r="N39" s="52" t="s">
        <v>40</v>
      </c>
      <c r="O39" s="52" t="s">
        <v>24</v>
      </c>
      <c r="P39" s="52" t="s">
        <v>25</v>
      </c>
      <c r="Q39" s="52" t="s">
        <v>261</v>
      </c>
      <c r="R39" s="52" t="s">
        <v>262</v>
      </c>
      <c r="S39" s="52" t="s">
        <v>43</v>
      </c>
      <c r="T39" s="52" t="s">
        <v>29</v>
      </c>
      <c r="U39" s="52">
        <v>474</v>
      </c>
      <c r="X39" s="57"/>
    </row>
    <row r="40" spans="1:24" s="56" customFormat="1" ht="38.25" customHeight="1" x14ac:dyDescent="0.3">
      <c r="A40" s="51" t="s">
        <v>148</v>
      </c>
      <c r="B40" s="52">
        <v>94360</v>
      </c>
      <c r="C40" s="53">
        <v>45365.702962962961</v>
      </c>
      <c r="D40" s="53">
        <v>45386.702939814815</v>
      </c>
      <c r="E40" s="54">
        <v>45369</v>
      </c>
      <c r="F40" s="55">
        <f t="shared" si="0"/>
        <v>3</v>
      </c>
      <c r="G40" s="52" t="s">
        <v>263</v>
      </c>
      <c r="H40" s="52">
        <v>8493883074</v>
      </c>
      <c r="I40" s="52" t="s">
        <v>264</v>
      </c>
      <c r="J40" s="52" t="s">
        <v>46</v>
      </c>
      <c r="K40" s="52" t="s">
        <v>20</v>
      </c>
      <c r="L40" s="52" t="s">
        <v>47</v>
      </c>
      <c r="M40" s="52" t="s">
        <v>22</v>
      </c>
      <c r="N40" s="52" t="s">
        <v>265</v>
      </c>
      <c r="O40" s="52" t="s">
        <v>24</v>
      </c>
      <c r="P40" s="52" t="s">
        <v>214</v>
      </c>
      <c r="Q40" s="52" t="s">
        <v>266</v>
      </c>
      <c r="R40" s="52" t="s">
        <v>267</v>
      </c>
      <c r="S40" s="52" t="s">
        <v>28</v>
      </c>
      <c r="T40" s="52" t="s">
        <v>29</v>
      </c>
      <c r="U40" s="52" t="s">
        <v>30</v>
      </c>
      <c r="X40" s="57"/>
    </row>
    <row r="41" spans="1:24" s="56" customFormat="1" ht="38.25" customHeight="1" x14ac:dyDescent="0.3">
      <c r="A41" s="51" t="s">
        <v>148</v>
      </c>
      <c r="B41" s="52">
        <v>94364</v>
      </c>
      <c r="C41" s="53">
        <v>45365.747604166667</v>
      </c>
      <c r="D41" s="53">
        <v>45386.747581018521</v>
      </c>
      <c r="E41" s="54">
        <v>45369</v>
      </c>
      <c r="F41" s="55">
        <f t="shared" si="0"/>
        <v>3</v>
      </c>
      <c r="G41" s="52" t="s">
        <v>268</v>
      </c>
      <c r="H41" s="52"/>
      <c r="I41" s="52" t="s">
        <v>269</v>
      </c>
      <c r="J41" s="52" t="s">
        <v>46</v>
      </c>
      <c r="K41" s="52" t="s">
        <v>20</v>
      </c>
      <c r="L41" s="52" t="s">
        <v>38</v>
      </c>
      <c r="M41" s="52" t="s">
        <v>22</v>
      </c>
      <c r="N41" s="52" t="s">
        <v>127</v>
      </c>
      <c r="O41" s="52" t="s">
        <v>24</v>
      </c>
      <c r="P41" s="52" t="s">
        <v>33</v>
      </c>
      <c r="Q41" s="52" t="s">
        <v>270</v>
      </c>
      <c r="R41" s="52" t="s">
        <v>271</v>
      </c>
      <c r="S41" s="52" t="s">
        <v>28</v>
      </c>
      <c r="T41" s="52" t="s">
        <v>29</v>
      </c>
      <c r="U41" s="52" t="s">
        <v>30</v>
      </c>
      <c r="X41" s="57"/>
    </row>
    <row r="42" spans="1:24" s="56" customFormat="1" ht="38.25" customHeight="1" x14ac:dyDescent="0.3">
      <c r="A42" s="51" t="s">
        <v>148</v>
      </c>
      <c r="B42" s="52">
        <v>94627</v>
      </c>
      <c r="C42" s="53">
        <v>45370.578460648147</v>
      </c>
      <c r="D42" s="53">
        <v>45391.578460648147</v>
      </c>
      <c r="E42" s="54">
        <v>45373</v>
      </c>
      <c r="F42" s="55">
        <f t="shared" si="0"/>
        <v>4</v>
      </c>
      <c r="G42" s="52" t="s">
        <v>272</v>
      </c>
      <c r="H42" s="52">
        <v>8498553431</v>
      </c>
      <c r="I42" s="52" t="s">
        <v>273</v>
      </c>
      <c r="J42" s="52" t="s">
        <v>46</v>
      </c>
      <c r="K42" s="52" t="s">
        <v>274</v>
      </c>
      <c r="L42" s="52" t="s">
        <v>47</v>
      </c>
      <c r="M42" s="52" t="s">
        <v>39</v>
      </c>
      <c r="N42" s="52" t="s">
        <v>275</v>
      </c>
      <c r="O42" s="52" t="s">
        <v>24</v>
      </c>
      <c r="P42" s="52" t="s">
        <v>33</v>
      </c>
      <c r="Q42" s="52" t="s">
        <v>276</v>
      </c>
      <c r="R42" s="52" t="s">
        <v>277</v>
      </c>
      <c r="S42" s="52" t="s">
        <v>43</v>
      </c>
      <c r="T42" s="52" t="s">
        <v>29</v>
      </c>
      <c r="U42" s="52">
        <v>474</v>
      </c>
      <c r="X42" s="57"/>
    </row>
    <row r="43" spans="1:24" s="56" customFormat="1" ht="38.25" customHeight="1" x14ac:dyDescent="0.3">
      <c r="A43" s="51" t="s">
        <v>148</v>
      </c>
      <c r="B43" s="52">
        <v>94683</v>
      </c>
      <c r="C43" s="53">
        <v>45371.613854166666</v>
      </c>
      <c r="D43" s="53">
        <v>45392.613854166666</v>
      </c>
      <c r="E43" s="54">
        <v>45373</v>
      </c>
      <c r="F43" s="55">
        <f t="shared" si="0"/>
        <v>3</v>
      </c>
      <c r="G43" s="52" t="s">
        <v>66</v>
      </c>
      <c r="H43" s="52">
        <v>8095619331</v>
      </c>
      <c r="I43" s="52" t="s">
        <v>67</v>
      </c>
      <c r="J43" s="52" t="s">
        <v>297</v>
      </c>
      <c r="K43" s="52" t="s">
        <v>20</v>
      </c>
      <c r="L43" s="52"/>
      <c r="M43" s="52"/>
      <c r="N43" s="52"/>
      <c r="O43" s="52" t="s">
        <v>24</v>
      </c>
      <c r="P43" s="52" t="s">
        <v>25</v>
      </c>
      <c r="Q43" s="52" t="s">
        <v>278</v>
      </c>
      <c r="R43" s="52" t="s">
        <v>279</v>
      </c>
      <c r="S43" s="52" t="s">
        <v>43</v>
      </c>
      <c r="T43" s="52" t="s">
        <v>29</v>
      </c>
      <c r="U43" s="52">
        <v>474</v>
      </c>
      <c r="X43" s="57"/>
    </row>
    <row r="44" spans="1:24" s="56" customFormat="1" ht="38.25" customHeight="1" x14ac:dyDescent="0.3">
      <c r="A44" s="51" t="s">
        <v>148</v>
      </c>
      <c r="B44" s="52">
        <v>94684</v>
      </c>
      <c r="C44" s="53">
        <v>45371.623182870368</v>
      </c>
      <c r="D44" s="53">
        <v>45392.623182870368</v>
      </c>
      <c r="E44" s="54">
        <v>45373</v>
      </c>
      <c r="F44" s="55">
        <f t="shared" si="0"/>
        <v>3</v>
      </c>
      <c r="G44" s="52" t="s">
        <v>66</v>
      </c>
      <c r="H44" s="52">
        <v>8095619331</v>
      </c>
      <c r="I44" s="52" t="s">
        <v>67</v>
      </c>
      <c r="J44" s="52" t="s">
        <v>297</v>
      </c>
      <c r="K44" s="52" t="s">
        <v>20</v>
      </c>
      <c r="L44" s="52"/>
      <c r="M44" s="52"/>
      <c r="N44" s="52"/>
      <c r="O44" s="52" t="s">
        <v>24</v>
      </c>
      <c r="P44" s="52" t="s">
        <v>25</v>
      </c>
      <c r="Q44" s="52" t="s">
        <v>280</v>
      </c>
      <c r="R44" s="52" t="s">
        <v>281</v>
      </c>
      <c r="S44" s="52" t="s">
        <v>43</v>
      </c>
      <c r="T44" s="52" t="s">
        <v>29</v>
      </c>
      <c r="U44" s="52">
        <v>474</v>
      </c>
      <c r="X44" s="57"/>
    </row>
    <row r="45" spans="1:24" s="56" customFormat="1" ht="38.25" customHeight="1" x14ac:dyDescent="0.3">
      <c r="A45" s="51" t="s">
        <v>148</v>
      </c>
      <c r="B45" s="52">
        <v>94752</v>
      </c>
      <c r="C45" s="53">
        <v>45373.432858796295</v>
      </c>
      <c r="D45" s="53">
        <v>45394.432858796295</v>
      </c>
      <c r="E45" s="54">
        <v>45373</v>
      </c>
      <c r="F45" s="55">
        <f t="shared" si="0"/>
        <v>1</v>
      </c>
      <c r="G45" s="52" t="s">
        <v>282</v>
      </c>
      <c r="H45" s="52">
        <v>8099102490</v>
      </c>
      <c r="I45" s="52" t="s">
        <v>283</v>
      </c>
      <c r="J45" s="52" t="s">
        <v>19</v>
      </c>
      <c r="K45" s="52" t="s">
        <v>20</v>
      </c>
      <c r="L45" s="52" t="s">
        <v>21</v>
      </c>
      <c r="M45" s="52" t="s">
        <v>191</v>
      </c>
      <c r="N45" s="52" t="s">
        <v>85</v>
      </c>
      <c r="O45" s="52" t="s">
        <v>24</v>
      </c>
      <c r="P45" s="52" t="s">
        <v>33</v>
      </c>
      <c r="Q45" s="52" t="s">
        <v>284</v>
      </c>
      <c r="R45" s="52" t="s">
        <v>285</v>
      </c>
      <c r="S45" s="52" t="s">
        <v>43</v>
      </c>
      <c r="T45" s="52" t="s">
        <v>29</v>
      </c>
      <c r="U45" s="52">
        <v>474</v>
      </c>
      <c r="X45" s="57"/>
    </row>
    <row r="46" spans="1:24" s="56" customFormat="1" ht="38.25" customHeight="1" x14ac:dyDescent="0.3">
      <c r="A46" s="51" t="s">
        <v>148</v>
      </c>
      <c r="B46" s="52">
        <v>94838</v>
      </c>
      <c r="C46" s="53">
        <v>45377.457777777781</v>
      </c>
      <c r="D46" s="53">
        <v>45398.457766203705</v>
      </c>
      <c r="E46" s="54">
        <v>45384</v>
      </c>
      <c r="F46" s="55">
        <f t="shared" si="0"/>
        <v>6</v>
      </c>
      <c r="G46" s="52" t="s">
        <v>268</v>
      </c>
      <c r="H46" s="52"/>
      <c r="I46" s="52" t="s">
        <v>269</v>
      </c>
      <c r="J46" s="52" t="s">
        <v>46</v>
      </c>
      <c r="K46" s="52" t="s">
        <v>20</v>
      </c>
      <c r="L46" s="52" t="s">
        <v>38</v>
      </c>
      <c r="M46" s="52" t="s">
        <v>22</v>
      </c>
      <c r="N46" s="52" t="s">
        <v>127</v>
      </c>
      <c r="O46" s="52" t="s">
        <v>24</v>
      </c>
      <c r="P46" s="52" t="s">
        <v>33</v>
      </c>
      <c r="Q46" s="52" t="s">
        <v>286</v>
      </c>
      <c r="R46" s="52" t="s">
        <v>287</v>
      </c>
      <c r="S46" s="52" t="s">
        <v>28</v>
      </c>
      <c r="T46" s="52" t="s">
        <v>288</v>
      </c>
      <c r="U46" s="52" t="s">
        <v>30</v>
      </c>
      <c r="X46" s="57"/>
    </row>
    <row r="47" spans="1:24" s="56" customFormat="1" ht="38.25" customHeight="1" x14ac:dyDescent="0.3">
      <c r="A47" s="60" t="s">
        <v>148</v>
      </c>
      <c r="B47" s="61">
        <v>94938</v>
      </c>
      <c r="C47" s="62">
        <v>45379.672847222224</v>
      </c>
      <c r="D47" s="62">
        <v>45400.672847222224</v>
      </c>
      <c r="E47" s="63">
        <v>45383</v>
      </c>
      <c r="F47" s="64">
        <f t="shared" si="0"/>
        <v>3</v>
      </c>
      <c r="G47" s="61" t="s">
        <v>289</v>
      </c>
      <c r="H47" s="61">
        <v>8297941297</v>
      </c>
      <c r="I47" s="61" t="s">
        <v>290</v>
      </c>
      <c r="J47" s="61" t="s">
        <v>297</v>
      </c>
      <c r="K47" s="61" t="s">
        <v>20</v>
      </c>
      <c r="L47" s="61"/>
      <c r="M47" s="61"/>
      <c r="N47" s="61"/>
      <c r="O47" s="61" t="s">
        <v>24</v>
      </c>
      <c r="P47" s="61" t="s">
        <v>176</v>
      </c>
      <c r="Q47" s="61" t="s">
        <v>291</v>
      </c>
      <c r="R47" s="61" t="s">
        <v>292</v>
      </c>
      <c r="S47" s="61" t="s">
        <v>43</v>
      </c>
      <c r="T47" s="61" t="s">
        <v>81</v>
      </c>
      <c r="U47" s="61">
        <v>474</v>
      </c>
      <c r="X47" s="57"/>
    </row>
    <row r="48" spans="1:24" customFormat="1" ht="30.75" customHeight="1" x14ac:dyDescent="0.3">
      <c r="A48" s="65" t="s">
        <v>148</v>
      </c>
      <c r="B48" s="66">
        <v>95083</v>
      </c>
      <c r="C48" s="67">
        <v>45383.684965277775</v>
      </c>
      <c r="D48" s="67">
        <v>45404.684965277775</v>
      </c>
      <c r="E48" s="68">
        <v>45384</v>
      </c>
      <c r="F48" s="69">
        <f t="shared" si="0"/>
        <v>2</v>
      </c>
      <c r="G48" s="66" t="s">
        <v>298</v>
      </c>
      <c r="H48" s="66">
        <v>809</v>
      </c>
      <c r="I48" s="66" t="s">
        <v>299</v>
      </c>
      <c r="J48" s="66" t="s">
        <v>46</v>
      </c>
      <c r="K48" s="66" t="s">
        <v>20</v>
      </c>
      <c r="L48" s="66" t="s">
        <v>21</v>
      </c>
      <c r="M48" s="66" t="s">
        <v>191</v>
      </c>
      <c r="N48" s="66" t="s">
        <v>85</v>
      </c>
      <c r="O48" s="66" t="s">
        <v>24</v>
      </c>
      <c r="P48" s="66" t="s">
        <v>25</v>
      </c>
      <c r="Q48" s="66" t="s">
        <v>300</v>
      </c>
      <c r="R48" s="66" t="s">
        <v>301</v>
      </c>
      <c r="S48" s="66" t="s">
        <v>43</v>
      </c>
      <c r="T48" s="66" t="s">
        <v>29</v>
      </c>
      <c r="U48" s="66">
        <v>474</v>
      </c>
    </row>
    <row r="49" spans="1:21" customFormat="1" ht="30.75" customHeight="1" x14ac:dyDescent="0.3">
      <c r="A49" s="65" t="s">
        <v>148</v>
      </c>
      <c r="B49" s="66">
        <v>95276</v>
      </c>
      <c r="C49" s="67">
        <v>45386.35633101852</v>
      </c>
      <c r="D49" s="67">
        <v>45407.35633101852</v>
      </c>
      <c r="E49" s="68">
        <v>45387</v>
      </c>
      <c r="F49" s="69">
        <f t="shared" si="0"/>
        <v>2</v>
      </c>
      <c r="G49" s="66" t="s">
        <v>302</v>
      </c>
      <c r="H49" s="66">
        <v>8098012277</v>
      </c>
      <c r="I49" s="66" t="s">
        <v>303</v>
      </c>
      <c r="J49" s="66" t="s">
        <v>19</v>
      </c>
      <c r="K49" s="66" t="s">
        <v>20</v>
      </c>
      <c r="L49" s="66" t="s">
        <v>21</v>
      </c>
      <c r="M49" s="66" t="s">
        <v>22</v>
      </c>
      <c r="N49" s="66" t="s">
        <v>304</v>
      </c>
      <c r="O49" s="66" t="s">
        <v>24</v>
      </c>
      <c r="P49" s="66" t="s">
        <v>214</v>
      </c>
      <c r="Q49" s="66" t="s">
        <v>305</v>
      </c>
      <c r="R49" s="66" t="s">
        <v>305</v>
      </c>
      <c r="S49" s="66" t="s">
        <v>43</v>
      </c>
      <c r="T49" s="66" t="s">
        <v>29</v>
      </c>
      <c r="U49" s="66">
        <v>474</v>
      </c>
    </row>
    <row r="50" spans="1:21" customFormat="1" ht="30.75" customHeight="1" x14ac:dyDescent="0.3">
      <c r="A50" s="65" t="s">
        <v>148</v>
      </c>
      <c r="B50" s="66">
        <v>95287</v>
      </c>
      <c r="C50" s="67">
        <v>45386.442847222221</v>
      </c>
      <c r="D50" s="67">
        <v>45407.442824074074</v>
      </c>
      <c r="E50" s="68">
        <v>45387</v>
      </c>
      <c r="F50" s="69">
        <f t="shared" si="0"/>
        <v>2</v>
      </c>
      <c r="G50" s="66" t="s">
        <v>306</v>
      </c>
      <c r="H50" s="66">
        <v>18493675787</v>
      </c>
      <c r="I50" s="66" t="s">
        <v>307</v>
      </c>
      <c r="J50" s="66" t="s">
        <v>46</v>
      </c>
      <c r="K50" s="66" t="s">
        <v>20</v>
      </c>
      <c r="L50" s="66" t="s">
        <v>204</v>
      </c>
      <c r="M50" s="66" t="s">
        <v>22</v>
      </c>
      <c r="N50" s="66" t="s">
        <v>308</v>
      </c>
      <c r="O50" s="66" t="s">
        <v>24</v>
      </c>
      <c r="P50" s="66" t="s">
        <v>25</v>
      </c>
      <c r="Q50" s="66" t="s">
        <v>309</v>
      </c>
      <c r="R50" s="66" t="s">
        <v>310</v>
      </c>
      <c r="S50" s="66" t="s">
        <v>28</v>
      </c>
      <c r="T50" s="66" t="s">
        <v>29</v>
      </c>
      <c r="U50" s="66" t="s">
        <v>30</v>
      </c>
    </row>
    <row r="51" spans="1:21" customFormat="1" ht="30.75" customHeight="1" x14ac:dyDescent="0.3">
      <c r="A51" s="65" t="s">
        <v>148</v>
      </c>
      <c r="B51" s="66">
        <v>95297</v>
      </c>
      <c r="C51" s="67">
        <v>45386.481006944443</v>
      </c>
      <c r="D51" s="67">
        <v>45407.481006944443</v>
      </c>
      <c r="E51" s="68">
        <v>45387</v>
      </c>
      <c r="F51" s="69">
        <f t="shared" si="0"/>
        <v>2</v>
      </c>
      <c r="G51" s="66" t="s">
        <v>311</v>
      </c>
      <c r="H51" s="66">
        <v>8493571211</v>
      </c>
      <c r="I51" s="66" t="s">
        <v>312</v>
      </c>
      <c r="J51" s="66"/>
      <c r="K51" s="66" t="s">
        <v>20</v>
      </c>
      <c r="L51" s="66"/>
      <c r="M51" s="66"/>
      <c r="N51" s="66"/>
      <c r="O51" s="66" t="s">
        <v>24</v>
      </c>
      <c r="P51" s="66" t="s">
        <v>33</v>
      </c>
      <c r="Q51" s="66" t="s">
        <v>313</v>
      </c>
      <c r="R51" s="66" t="s">
        <v>314</v>
      </c>
      <c r="S51" s="66" t="s">
        <v>43</v>
      </c>
      <c r="T51" s="66" t="s">
        <v>29</v>
      </c>
      <c r="U51" s="66">
        <v>474</v>
      </c>
    </row>
    <row r="52" spans="1:21" customFormat="1" ht="30.75" customHeight="1" x14ac:dyDescent="0.3">
      <c r="A52" s="65" t="s">
        <v>148</v>
      </c>
      <c r="B52" s="66">
        <v>95318</v>
      </c>
      <c r="C52" s="67">
        <v>45386.696921296294</v>
      </c>
      <c r="D52" s="67">
        <v>45407.696921296294</v>
      </c>
      <c r="E52" s="68">
        <v>45387</v>
      </c>
      <c r="F52" s="69">
        <f t="shared" si="0"/>
        <v>2</v>
      </c>
      <c r="G52" s="66" t="s">
        <v>315</v>
      </c>
      <c r="H52" s="66">
        <v>8095608686</v>
      </c>
      <c r="I52" s="66" t="s">
        <v>316</v>
      </c>
      <c r="J52" s="66"/>
      <c r="K52" s="66" t="s">
        <v>20</v>
      </c>
      <c r="L52" s="66"/>
      <c r="M52" s="66"/>
      <c r="N52" s="66"/>
      <c r="O52" s="66" t="s">
        <v>24</v>
      </c>
      <c r="P52" s="66" t="s">
        <v>25</v>
      </c>
      <c r="Q52" s="66" t="s">
        <v>317</v>
      </c>
      <c r="R52" s="66" t="s">
        <v>318</v>
      </c>
      <c r="S52" s="66" t="s">
        <v>43</v>
      </c>
      <c r="T52" s="66" t="s">
        <v>29</v>
      </c>
      <c r="U52" s="66">
        <v>474</v>
      </c>
    </row>
    <row r="53" spans="1:21" customFormat="1" ht="30.75" customHeight="1" x14ac:dyDescent="0.3">
      <c r="A53" s="65" t="s">
        <v>148</v>
      </c>
      <c r="B53" s="66">
        <v>95327</v>
      </c>
      <c r="C53" s="67">
        <v>45387.362951388888</v>
      </c>
      <c r="D53" s="67">
        <v>45408.362951388888</v>
      </c>
      <c r="E53" s="68">
        <v>45390</v>
      </c>
      <c r="F53" s="69">
        <f t="shared" si="0"/>
        <v>2</v>
      </c>
      <c r="G53" s="66" t="s">
        <v>319</v>
      </c>
      <c r="H53" s="66">
        <v>8096920703</v>
      </c>
      <c r="I53" s="66" t="s">
        <v>320</v>
      </c>
      <c r="J53" s="66" t="s">
        <v>19</v>
      </c>
      <c r="K53" s="66" t="s">
        <v>166</v>
      </c>
      <c r="L53" s="66" t="s">
        <v>38</v>
      </c>
      <c r="M53" s="66" t="s">
        <v>84</v>
      </c>
      <c r="N53" s="66" t="s">
        <v>39</v>
      </c>
      <c r="O53" s="66" t="s">
        <v>24</v>
      </c>
      <c r="P53" s="66" t="s">
        <v>33</v>
      </c>
      <c r="Q53" s="66" t="s">
        <v>321</v>
      </c>
      <c r="R53" s="66" t="s">
        <v>322</v>
      </c>
      <c r="S53" s="66" t="s">
        <v>43</v>
      </c>
      <c r="T53" s="66" t="s">
        <v>29</v>
      </c>
      <c r="U53" s="66">
        <v>474</v>
      </c>
    </row>
    <row r="54" spans="1:21" customFormat="1" ht="30.75" customHeight="1" x14ac:dyDescent="0.3">
      <c r="A54" s="65" t="s">
        <v>148</v>
      </c>
      <c r="B54" s="66">
        <v>95485</v>
      </c>
      <c r="C54" s="67">
        <v>45391.42050925926</v>
      </c>
      <c r="D54" s="67">
        <v>45412.420486111114</v>
      </c>
      <c r="E54" s="68">
        <v>45391</v>
      </c>
      <c r="F54" s="69">
        <f t="shared" si="0"/>
        <v>1</v>
      </c>
      <c r="G54" s="66" t="s">
        <v>184</v>
      </c>
      <c r="H54" s="66">
        <v>8493531808</v>
      </c>
      <c r="I54" s="66" t="s">
        <v>185</v>
      </c>
      <c r="J54" s="66" t="s">
        <v>19</v>
      </c>
      <c r="K54" s="66" t="s">
        <v>20</v>
      </c>
      <c r="L54" s="66" t="s">
        <v>186</v>
      </c>
      <c r="M54" s="66" t="s">
        <v>22</v>
      </c>
      <c r="N54" s="66" t="s">
        <v>152</v>
      </c>
      <c r="O54" s="66" t="s">
        <v>24</v>
      </c>
      <c r="P54" s="66" t="s">
        <v>33</v>
      </c>
      <c r="Q54" s="66" t="s">
        <v>187</v>
      </c>
      <c r="R54" s="66" t="s">
        <v>323</v>
      </c>
      <c r="S54" s="66" t="s">
        <v>28</v>
      </c>
      <c r="T54" s="66" t="s">
        <v>29</v>
      </c>
      <c r="U54" s="66" t="s">
        <v>30</v>
      </c>
    </row>
    <row r="55" spans="1:21" customFormat="1" ht="30.75" customHeight="1" x14ac:dyDescent="0.3">
      <c r="A55" s="65" t="s">
        <v>148</v>
      </c>
      <c r="B55" s="66">
        <v>95562</v>
      </c>
      <c r="C55" s="67">
        <v>45392.680162037039</v>
      </c>
      <c r="D55" s="67">
        <v>45413.680150462962</v>
      </c>
      <c r="E55" s="68">
        <v>45393</v>
      </c>
      <c r="F55" s="69">
        <f t="shared" si="0"/>
        <v>2</v>
      </c>
      <c r="G55" s="66" t="s">
        <v>324</v>
      </c>
      <c r="H55" s="66">
        <v>18098696324</v>
      </c>
      <c r="I55" s="66" t="s">
        <v>325</v>
      </c>
      <c r="J55" s="66" t="s">
        <v>19</v>
      </c>
      <c r="K55" s="66" t="s">
        <v>20</v>
      </c>
      <c r="L55" s="66" t="s">
        <v>204</v>
      </c>
      <c r="M55" s="66" t="s">
        <v>22</v>
      </c>
      <c r="N55" s="66" t="s">
        <v>85</v>
      </c>
      <c r="O55" s="66" t="s">
        <v>24</v>
      </c>
      <c r="P55" s="66" t="s">
        <v>33</v>
      </c>
      <c r="Q55" s="66" t="s">
        <v>326</v>
      </c>
      <c r="R55" s="66" t="s">
        <v>327</v>
      </c>
      <c r="S55" s="66" t="s">
        <v>194</v>
      </c>
      <c r="T55" s="66" t="s">
        <v>29</v>
      </c>
      <c r="U55" s="66" t="s">
        <v>30</v>
      </c>
    </row>
    <row r="56" spans="1:21" customFormat="1" ht="30.75" customHeight="1" x14ac:dyDescent="0.3">
      <c r="A56" s="65" t="s">
        <v>148</v>
      </c>
      <c r="B56" s="66">
        <v>95626</v>
      </c>
      <c r="C56" s="67">
        <v>45393.640844907408</v>
      </c>
      <c r="D56" s="67">
        <v>45414.640821759262</v>
      </c>
      <c r="E56" s="68">
        <v>45394</v>
      </c>
      <c r="F56" s="69">
        <f t="shared" si="0"/>
        <v>2</v>
      </c>
      <c r="G56" s="66" t="s">
        <v>328</v>
      </c>
      <c r="H56" s="66">
        <v>8094125190</v>
      </c>
      <c r="I56" s="66" t="s">
        <v>329</v>
      </c>
      <c r="J56" s="66"/>
      <c r="K56" s="66" t="s">
        <v>20</v>
      </c>
      <c r="L56" s="66"/>
      <c r="M56" s="66"/>
      <c r="N56" s="66"/>
      <c r="O56" s="66" t="s">
        <v>24</v>
      </c>
      <c r="P56" s="66" t="s">
        <v>25</v>
      </c>
      <c r="Q56" s="66" t="s">
        <v>330</v>
      </c>
      <c r="R56" s="66" t="s">
        <v>331</v>
      </c>
      <c r="S56" s="66" t="s">
        <v>28</v>
      </c>
      <c r="T56" s="66" t="s">
        <v>29</v>
      </c>
      <c r="U56" s="66" t="s">
        <v>30</v>
      </c>
    </row>
    <row r="57" spans="1:21" customFormat="1" ht="30.75" customHeight="1" x14ac:dyDescent="0.3">
      <c r="A57" s="65" t="s">
        <v>148</v>
      </c>
      <c r="B57" s="66">
        <v>95643</v>
      </c>
      <c r="C57" s="67">
        <v>45394.367210648146</v>
      </c>
      <c r="D57" s="67">
        <v>45415.367199074077</v>
      </c>
      <c r="E57" s="68">
        <v>45394</v>
      </c>
      <c r="F57" s="69">
        <f t="shared" si="0"/>
        <v>1</v>
      </c>
      <c r="G57" s="66" t="s">
        <v>184</v>
      </c>
      <c r="H57" s="66">
        <v>8493531808</v>
      </c>
      <c r="I57" s="66" t="s">
        <v>185</v>
      </c>
      <c r="J57" s="66" t="s">
        <v>19</v>
      </c>
      <c r="K57" s="66" t="s">
        <v>20</v>
      </c>
      <c r="L57" s="66" t="s">
        <v>186</v>
      </c>
      <c r="M57" s="66" t="s">
        <v>22</v>
      </c>
      <c r="N57" s="66" t="s">
        <v>152</v>
      </c>
      <c r="O57" s="66" t="s">
        <v>24</v>
      </c>
      <c r="P57" s="66" t="s">
        <v>33</v>
      </c>
      <c r="Q57" s="66" t="s">
        <v>187</v>
      </c>
      <c r="R57" s="66" t="s">
        <v>332</v>
      </c>
      <c r="S57" s="66" t="s">
        <v>28</v>
      </c>
      <c r="T57" s="66" t="s">
        <v>29</v>
      </c>
      <c r="U57" s="66" t="s">
        <v>30</v>
      </c>
    </row>
    <row r="58" spans="1:21" customFormat="1" ht="30.75" customHeight="1" x14ac:dyDescent="0.3">
      <c r="A58" s="65" t="s">
        <v>148</v>
      </c>
      <c r="B58" s="66">
        <v>95838</v>
      </c>
      <c r="C58" s="67">
        <v>45398.712997685187</v>
      </c>
      <c r="D58" s="67">
        <v>45419.712997685187</v>
      </c>
      <c r="E58" s="68">
        <v>45399</v>
      </c>
      <c r="F58" s="69">
        <f t="shared" si="0"/>
        <v>2</v>
      </c>
      <c r="G58" s="66" t="s">
        <v>333</v>
      </c>
      <c r="H58" s="66">
        <v>8296388456</v>
      </c>
      <c r="I58" s="66" t="s">
        <v>334</v>
      </c>
      <c r="J58" s="66" t="s">
        <v>19</v>
      </c>
      <c r="K58" s="66" t="s">
        <v>20</v>
      </c>
      <c r="L58" s="66" t="s">
        <v>21</v>
      </c>
      <c r="M58" s="66" t="s">
        <v>22</v>
      </c>
      <c r="N58" s="66" t="s">
        <v>40</v>
      </c>
      <c r="O58" s="66" t="s">
        <v>24</v>
      </c>
      <c r="P58" s="66" t="s">
        <v>25</v>
      </c>
      <c r="Q58" s="66" t="s">
        <v>335</v>
      </c>
      <c r="R58" s="66" t="s">
        <v>336</v>
      </c>
      <c r="S58" s="66" t="s">
        <v>43</v>
      </c>
      <c r="T58" s="66" t="s">
        <v>29</v>
      </c>
      <c r="U58" s="66">
        <v>474</v>
      </c>
    </row>
    <row r="59" spans="1:21" customFormat="1" ht="30.75" customHeight="1" x14ac:dyDescent="0.3">
      <c r="A59" s="65" t="s">
        <v>148</v>
      </c>
      <c r="B59" s="66">
        <v>95932</v>
      </c>
      <c r="C59" s="67">
        <v>45400.350138888891</v>
      </c>
      <c r="D59" s="67">
        <v>45421.350138888891</v>
      </c>
      <c r="E59" s="68">
        <v>45401</v>
      </c>
      <c r="F59" s="69">
        <f t="shared" si="0"/>
        <v>2</v>
      </c>
      <c r="G59" s="66" t="s">
        <v>337</v>
      </c>
      <c r="H59" s="66">
        <v>8292596569</v>
      </c>
      <c r="I59" s="66" t="s">
        <v>338</v>
      </c>
      <c r="J59" s="66" t="s">
        <v>19</v>
      </c>
      <c r="K59" s="66" t="s">
        <v>20</v>
      </c>
      <c r="L59" s="66" t="s">
        <v>47</v>
      </c>
      <c r="M59" s="66" t="s">
        <v>191</v>
      </c>
      <c r="N59" s="66" t="s">
        <v>205</v>
      </c>
      <c r="O59" s="66" t="s">
        <v>24</v>
      </c>
      <c r="P59" s="66" t="s">
        <v>33</v>
      </c>
      <c r="Q59" s="66" t="s">
        <v>339</v>
      </c>
      <c r="R59" s="66" t="s">
        <v>340</v>
      </c>
      <c r="S59" s="66" t="s">
        <v>43</v>
      </c>
      <c r="T59" s="66" t="s">
        <v>29</v>
      </c>
      <c r="U59" s="66">
        <v>474</v>
      </c>
    </row>
    <row r="60" spans="1:21" customFormat="1" ht="30.75" customHeight="1" x14ac:dyDescent="0.3">
      <c r="A60" s="65" t="s">
        <v>148</v>
      </c>
      <c r="B60" s="66">
        <v>96114</v>
      </c>
      <c r="C60" s="67">
        <v>45401.604525462964</v>
      </c>
      <c r="D60" s="67">
        <v>45422.604525462964</v>
      </c>
      <c r="E60" s="68">
        <v>45405</v>
      </c>
      <c r="F60" s="69">
        <f t="shared" si="0"/>
        <v>3</v>
      </c>
      <c r="G60" s="66" t="s">
        <v>341</v>
      </c>
      <c r="H60" s="66">
        <v>8298040801</v>
      </c>
      <c r="I60" s="66" t="s">
        <v>342</v>
      </c>
      <c r="J60" s="66" t="s">
        <v>19</v>
      </c>
      <c r="K60" s="66" t="s">
        <v>20</v>
      </c>
      <c r="L60" s="66" t="s">
        <v>204</v>
      </c>
      <c r="M60" s="66" t="s">
        <v>22</v>
      </c>
      <c r="N60" s="66" t="s">
        <v>40</v>
      </c>
      <c r="O60" s="66" t="s">
        <v>24</v>
      </c>
      <c r="P60" s="66" t="s">
        <v>25</v>
      </c>
      <c r="Q60" s="66" t="s">
        <v>343</v>
      </c>
      <c r="R60" s="66" t="s">
        <v>344</v>
      </c>
      <c r="S60" s="66" t="s">
        <v>345</v>
      </c>
      <c r="T60" s="66" t="s">
        <v>29</v>
      </c>
      <c r="U60" s="66">
        <v>474</v>
      </c>
    </row>
    <row r="61" spans="1:21" customFormat="1" ht="30.75" customHeight="1" x14ac:dyDescent="0.3">
      <c r="A61" s="65" t="s">
        <v>148</v>
      </c>
      <c r="B61" s="66">
        <v>96161</v>
      </c>
      <c r="C61" s="67">
        <v>45404.483483796299</v>
      </c>
      <c r="D61" s="67">
        <v>45425.483483796299</v>
      </c>
      <c r="E61" s="68">
        <v>45405</v>
      </c>
      <c r="F61" s="69">
        <f t="shared" si="0"/>
        <v>2</v>
      </c>
      <c r="G61" s="66" t="s">
        <v>346</v>
      </c>
      <c r="H61" s="66">
        <v>8097478649</v>
      </c>
      <c r="I61" s="66" t="s">
        <v>347</v>
      </c>
      <c r="J61" s="66"/>
      <c r="K61" s="66" t="s">
        <v>20</v>
      </c>
      <c r="L61" s="66"/>
      <c r="M61" s="66"/>
      <c r="N61" s="66"/>
      <c r="O61" s="66" t="s">
        <v>24</v>
      </c>
      <c r="P61" s="66" t="s">
        <v>25</v>
      </c>
      <c r="Q61" s="66" t="s">
        <v>348</v>
      </c>
      <c r="R61" s="66" t="s">
        <v>349</v>
      </c>
      <c r="S61" s="66" t="s">
        <v>43</v>
      </c>
      <c r="T61" s="66" t="s">
        <v>29</v>
      </c>
      <c r="U61" s="66">
        <v>474</v>
      </c>
    </row>
    <row r="62" spans="1:21" customFormat="1" ht="30.75" customHeight="1" x14ac:dyDescent="0.3">
      <c r="A62" s="65" t="s">
        <v>148</v>
      </c>
      <c r="B62" s="66">
        <v>96222</v>
      </c>
      <c r="C62" s="67">
        <v>45405.510740740741</v>
      </c>
      <c r="D62" s="67">
        <v>45426.510740740741</v>
      </c>
      <c r="E62" s="68">
        <v>45405</v>
      </c>
      <c r="F62" s="69">
        <f t="shared" si="0"/>
        <v>1</v>
      </c>
      <c r="G62" s="66" t="s">
        <v>350</v>
      </c>
      <c r="H62" s="66">
        <v>8292596569</v>
      </c>
      <c r="I62" s="66" t="s">
        <v>338</v>
      </c>
      <c r="J62" s="66" t="s">
        <v>19</v>
      </c>
      <c r="K62" s="66" t="s">
        <v>20</v>
      </c>
      <c r="L62" s="66" t="s">
        <v>47</v>
      </c>
      <c r="M62" s="66" t="s">
        <v>191</v>
      </c>
      <c r="N62" s="66" t="s">
        <v>205</v>
      </c>
      <c r="O62" s="66" t="s">
        <v>24</v>
      </c>
      <c r="P62" s="66" t="s">
        <v>25</v>
      </c>
      <c r="Q62" s="66" t="s">
        <v>351</v>
      </c>
      <c r="R62" s="66" t="s">
        <v>352</v>
      </c>
      <c r="S62" s="66" t="s">
        <v>43</v>
      </c>
      <c r="T62" s="66" t="s">
        <v>29</v>
      </c>
      <c r="U62" s="66">
        <v>474</v>
      </c>
    </row>
    <row r="63" spans="1:21" customFormat="1" ht="30.75" customHeight="1" x14ac:dyDescent="0.3">
      <c r="A63" s="65" t="s">
        <v>148</v>
      </c>
      <c r="B63" s="66">
        <v>96310</v>
      </c>
      <c r="C63" s="67">
        <v>45406.384560185186</v>
      </c>
      <c r="D63" s="67">
        <v>45427.384560185186</v>
      </c>
      <c r="E63" s="68">
        <v>45407</v>
      </c>
      <c r="F63" s="69">
        <f t="shared" si="0"/>
        <v>2</v>
      </c>
      <c r="G63" s="66" t="s">
        <v>353</v>
      </c>
      <c r="H63" s="66">
        <v>8498514108</v>
      </c>
      <c r="I63" s="66" t="s">
        <v>354</v>
      </c>
      <c r="J63" s="66" t="s">
        <v>46</v>
      </c>
      <c r="K63" s="66" t="s">
        <v>20</v>
      </c>
      <c r="L63" s="66" t="s">
        <v>38</v>
      </c>
      <c r="M63" s="66" t="s">
        <v>39</v>
      </c>
      <c r="N63" s="66" t="s">
        <v>85</v>
      </c>
      <c r="O63" s="66" t="s">
        <v>24</v>
      </c>
      <c r="P63" s="66" t="s">
        <v>25</v>
      </c>
      <c r="Q63" s="66" t="s">
        <v>355</v>
      </c>
      <c r="R63" s="66" t="s">
        <v>356</v>
      </c>
      <c r="S63" s="66" t="s">
        <v>43</v>
      </c>
      <c r="T63" s="66" t="s">
        <v>29</v>
      </c>
      <c r="U63" s="66">
        <v>474</v>
      </c>
    </row>
    <row r="64" spans="1:21" customFormat="1" ht="30.75" customHeight="1" x14ac:dyDescent="0.3">
      <c r="A64" s="65" t="s">
        <v>148</v>
      </c>
      <c r="B64" s="66">
        <v>96487</v>
      </c>
      <c r="C64" s="67">
        <v>45408.378611111111</v>
      </c>
      <c r="D64" s="67">
        <v>45429.378611111111</v>
      </c>
      <c r="E64" s="68">
        <v>45415</v>
      </c>
      <c r="F64" s="69">
        <f t="shared" si="0"/>
        <v>6</v>
      </c>
      <c r="G64" s="66" t="s">
        <v>357</v>
      </c>
      <c r="H64" s="66">
        <v>8095301014</v>
      </c>
      <c r="I64" s="66" t="s">
        <v>52</v>
      </c>
      <c r="J64" s="66" t="s">
        <v>19</v>
      </c>
      <c r="K64" s="66" t="s">
        <v>53</v>
      </c>
      <c r="L64" s="66" t="s">
        <v>204</v>
      </c>
      <c r="M64" s="66" t="s">
        <v>191</v>
      </c>
      <c r="N64" s="66" t="s">
        <v>85</v>
      </c>
      <c r="O64" s="66" t="s">
        <v>24</v>
      </c>
      <c r="P64" s="66" t="s">
        <v>358</v>
      </c>
      <c r="Q64" s="66" t="s">
        <v>359</v>
      </c>
      <c r="R64" s="66" t="s">
        <v>360</v>
      </c>
      <c r="S64" s="66" t="s">
        <v>43</v>
      </c>
      <c r="T64" s="66" t="s">
        <v>29</v>
      </c>
      <c r="U64" s="66">
        <v>474</v>
      </c>
    </row>
    <row r="65" spans="1:24" customFormat="1" ht="30.75" customHeight="1" x14ac:dyDescent="0.3">
      <c r="A65" s="65" t="s">
        <v>148</v>
      </c>
      <c r="B65" s="66">
        <v>96596</v>
      </c>
      <c r="C65" s="67">
        <v>45410.950428240743</v>
      </c>
      <c r="D65" s="67">
        <v>45433.95040509259</v>
      </c>
      <c r="E65" s="68">
        <v>45413</v>
      </c>
      <c r="F65" s="69">
        <f t="shared" si="0"/>
        <v>3</v>
      </c>
      <c r="G65" s="66" t="s">
        <v>361</v>
      </c>
      <c r="H65" s="66">
        <v>8093326076</v>
      </c>
      <c r="I65" s="66" t="s">
        <v>362</v>
      </c>
      <c r="J65" s="66" t="s">
        <v>19</v>
      </c>
      <c r="K65" s="66" t="s">
        <v>363</v>
      </c>
      <c r="L65" s="66" t="s">
        <v>38</v>
      </c>
      <c r="M65" s="66" t="s">
        <v>191</v>
      </c>
      <c r="N65" s="66" t="s">
        <v>181</v>
      </c>
      <c r="O65" s="66" t="s">
        <v>24</v>
      </c>
      <c r="P65" s="66" t="s">
        <v>25</v>
      </c>
      <c r="Q65" s="66" t="s">
        <v>364</v>
      </c>
      <c r="R65" s="66" t="s">
        <v>365</v>
      </c>
      <c r="S65" s="66" t="s">
        <v>28</v>
      </c>
      <c r="T65" s="66" t="s">
        <v>29</v>
      </c>
      <c r="U65" s="66" t="s">
        <v>30</v>
      </c>
    </row>
    <row r="66" spans="1:24" customFormat="1" ht="38.25" customHeight="1" x14ac:dyDescent="0.3">
      <c r="A66" s="70" t="s">
        <v>148</v>
      </c>
      <c r="B66" s="52">
        <v>96702</v>
      </c>
      <c r="C66" s="53">
        <v>45413.616631944446</v>
      </c>
      <c r="D66" s="53">
        <v>45434.616631944446</v>
      </c>
      <c r="E66" s="68">
        <v>45415</v>
      </c>
      <c r="F66" s="69">
        <f t="shared" si="0"/>
        <v>3</v>
      </c>
      <c r="G66" s="52" t="s">
        <v>366</v>
      </c>
      <c r="H66" s="52">
        <v>8492010097</v>
      </c>
      <c r="I66" s="52" t="s">
        <v>367</v>
      </c>
      <c r="J66" s="52" t="s">
        <v>46</v>
      </c>
      <c r="K66" s="52" t="s">
        <v>368</v>
      </c>
      <c r="L66" s="52" t="s">
        <v>204</v>
      </c>
      <c r="M66" s="52" t="s">
        <v>22</v>
      </c>
      <c r="N66" s="52" t="s">
        <v>40</v>
      </c>
      <c r="O66" s="52" t="s">
        <v>24</v>
      </c>
      <c r="P66" s="52" t="s">
        <v>33</v>
      </c>
      <c r="Q66" s="52" t="s">
        <v>369</v>
      </c>
      <c r="R66" s="52" t="s">
        <v>370</v>
      </c>
      <c r="S66" s="52" t="s">
        <v>43</v>
      </c>
      <c r="T66" s="52" t="s">
        <v>29</v>
      </c>
      <c r="U66" s="52">
        <v>474</v>
      </c>
      <c r="X66" s="23"/>
    </row>
    <row r="67" spans="1:24" customFormat="1" ht="38.25" customHeight="1" x14ac:dyDescent="0.3">
      <c r="A67" s="70" t="s">
        <v>148</v>
      </c>
      <c r="B67" s="52">
        <v>96747</v>
      </c>
      <c r="C67" s="53">
        <v>45414.483495370368</v>
      </c>
      <c r="D67" s="53">
        <v>45435.483495370368</v>
      </c>
      <c r="E67" s="68">
        <v>45415</v>
      </c>
      <c r="F67" s="69">
        <f t="shared" ref="F67:F72" si="1">NETWORKDAYS(C67,E67,X66:X74)</f>
        <v>2</v>
      </c>
      <c r="G67" s="52" t="s">
        <v>36</v>
      </c>
      <c r="H67" s="52">
        <v>8093739418</v>
      </c>
      <c r="I67" s="52" t="s">
        <v>37</v>
      </c>
      <c r="J67" s="52" t="s">
        <v>19</v>
      </c>
      <c r="K67" s="52" t="s">
        <v>20</v>
      </c>
      <c r="L67" s="52" t="s">
        <v>38</v>
      </c>
      <c r="M67" s="52" t="s">
        <v>39</v>
      </c>
      <c r="N67" s="52" t="s">
        <v>39</v>
      </c>
      <c r="O67" s="52" t="s">
        <v>24</v>
      </c>
      <c r="P67" s="52" t="s">
        <v>25</v>
      </c>
      <c r="Q67" s="52" t="s">
        <v>371</v>
      </c>
      <c r="R67" s="52" t="s">
        <v>372</v>
      </c>
      <c r="S67" s="52" t="s">
        <v>373</v>
      </c>
      <c r="T67" s="52" t="s">
        <v>29</v>
      </c>
      <c r="U67" s="52">
        <v>474</v>
      </c>
      <c r="X67" s="23"/>
    </row>
    <row r="68" spans="1:24" customFormat="1" ht="38.25" customHeight="1" x14ac:dyDescent="0.3">
      <c r="A68" s="70" t="s">
        <v>148</v>
      </c>
      <c r="B68" s="52">
        <v>96977</v>
      </c>
      <c r="C68" s="53">
        <v>45418.667210648149</v>
      </c>
      <c r="D68" s="53">
        <v>45439.667187500003</v>
      </c>
      <c r="E68" s="68">
        <v>45419</v>
      </c>
      <c r="F68" s="69">
        <f t="shared" si="1"/>
        <v>2</v>
      </c>
      <c r="G68" s="52" t="s">
        <v>374</v>
      </c>
      <c r="H68" s="52"/>
      <c r="I68" s="52" t="s">
        <v>375</v>
      </c>
      <c r="J68" s="52" t="s">
        <v>46</v>
      </c>
      <c r="K68" s="52" t="s">
        <v>20</v>
      </c>
      <c r="L68" s="52" t="s">
        <v>38</v>
      </c>
      <c r="M68" s="52" t="s">
        <v>22</v>
      </c>
      <c r="N68" s="52" t="s">
        <v>127</v>
      </c>
      <c r="O68" s="52" t="s">
        <v>24</v>
      </c>
      <c r="P68" s="52" t="s">
        <v>25</v>
      </c>
      <c r="Q68" s="52" t="s">
        <v>376</v>
      </c>
      <c r="R68" s="52" t="s">
        <v>377</v>
      </c>
      <c r="S68" s="52" t="s">
        <v>378</v>
      </c>
      <c r="T68" s="52" t="s">
        <v>29</v>
      </c>
      <c r="U68" s="52" t="s">
        <v>30</v>
      </c>
      <c r="X68" s="23"/>
    </row>
    <row r="69" spans="1:24" customFormat="1" ht="38.25" customHeight="1" x14ac:dyDescent="0.3">
      <c r="A69" s="70" t="s">
        <v>148</v>
      </c>
      <c r="B69" s="52">
        <v>97015</v>
      </c>
      <c r="C69" s="53">
        <v>45419.506863425922</v>
      </c>
      <c r="D69" s="53">
        <v>45440.506840277776</v>
      </c>
      <c r="E69" s="68">
        <v>45419</v>
      </c>
      <c r="F69" s="69">
        <f t="shared" si="1"/>
        <v>1</v>
      </c>
      <c r="G69" s="52" t="s">
        <v>379</v>
      </c>
      <c r="H69" s="52">
        <v>8297450501</v>
      </c>
      <c r="I69" s="52" t="s">
        <v>380</v>
      </c>
      <c r="J69" s="52"/>
      <c r="K69" s="52" t="s">
        <v>20</v>
      </c>
      <c r="L69" s="52"/>
      <c r="M69" s="52"/>
      <c r="N69" s="52"/>
      <c r="O69" s="52" t="s">
        <v>24</v>
      </c>
      <c r="P69" s="52" t="s">
        <v>25</v>
      </c>
      <c r="Q69" s="52" t="s">
        <v>381</v>
      </c>
      <c r="R69" s="52" t="s">
        <v>382</v>
      </c>
      <c r="S69" s="52" t="s">
        <v>28</v>
      </c>
      <c r="T69" s="52" t="s">
        <v>29</v>
      </c>
      <c r="U69" s="52" t="s">
        <v>30</v>
      </c>
      <c r="X69" s="23"/>
    </row>
    <row r="70" spans="1:24" customFormat="1" ht="38.25" customHeight="1" x14ac:dyDescent="0.3">
      <c r="A70" s="70" t="s">
        <v>148</v>
      </c>
      <c r="B70" s="52">
        <v>97345</v>
      </c>
      <c r="C70" s="53">
        <v>45425.652754629627</v>
      </c>
      <c r="D70" s="53">
        <v>45446.652731481481</v>
      </c>
      <c r="E70" s="68">
        <v>45432</v>
      </c>
      <c r="F70" s="69">
        <f t="shared" si="1"/>
        <v>6</v>
      </c>
      <c r="G70" s="52" t="s">
        <v>383</v>
      </c>
      <c r="H70" s="52">
        <v>5116163434</v>
      </c>
      <c r="I70" s="52" t="s">
        <v>384</v>
      </c>
      <c r="J70" s="52" t="s">
        <v>19</v>
      </c>
      <c r="K70" s="52" t="s">
        <v>20</v>
      </c>
      <c r="L70" s="52" t="s">
        <v>38</v>
      </c>
      <c r="M70" s="52" t="s">
        <v>22</v>
      </c>
      <c r="N70" s="52" t="s">
        <v>385</v>
      </c>
      <c r="O70" s="52" t="s">
        <v>24</v>
      </c>
      <c r="P70" s="52" t="s">
        <v>25</v>
      </c>
      <c r="Q70" s="52" t="s">
        <v>386</v>
      </c>
      <c r="R70" s="52" t="s">
        <v>387</v>
      </c>
      <c r="S70" s="52" t="s">
        <v>28</v>
      </c>
      <c r="T70" s="52" t="s">
        <v>29</v>
      </c>
      <c r="U70" s="52" t="s">
        <v>30</v>
      </c>
      <c r="X70" s="23"/>
    </row>
    <row r="71" spans="1:24" customFormat="1" ht="38.25" customHeight="1" x14ac:dyDescent="0.3">
      <c r="A71" s="70" t="s">
        <v>148</v>
      </c>
      <c r="B71" s="52">
        <v>97537</v>
      </c>
      <c r="C71" s="53">
        <v>45428.627395833333</v>
      </c>
      <c r="D71" s="53">
        <v>45449.627395833333</v>
      </c>
      <c r="E71" s="68">
        <v>45432</v>
      </c>
      <c r="F71" s="69">
        <f t="shared" si="1"/>
        <v>3</v>
      </c>
      <c r="G71" s="52" t="s">
        <v>388</v>
      </c>
      <c r="H71" s="52">
        <v>8093813839</v>
      </c>
      <c r="I71" s="52" t="s">
        <v>389</v>
      </c>
      <c r="J71" s="52"/>
      <c r="K71" s="52" t="s">
        <v>20</v>
      </c>
      <c r="L71" s="52"/>
      <c r="M71" s="52"/>
      <c r="N71" s="52"/>
      <c r="O71" s="52" t="s">
        <v>24</v>
      </c>
      <c r="P71" s="52" t="s">
        <v>33</v>
      </c>
      <c r="Q71" s="52" t="s">
        <v>390</v>
      </c>
      <c r="R71" s="52" t="s">
        <v>391</v>
      </c>
      <c r="S71" s="52" t="s">
        <v>43</v>
      </c>
      <c r="T71" s="52" t="s">
        <v>29</v>
      </c>
      <c r="U71" s="52">
        <v>474</v>
      </c>
      <c r="X71" s="23"/>
    </row>
    <row r="72" spans="1:24" customFormat="1" ht="38.25" customHeight="1" x14ac:dyDescent="0.3">
      <c r="A72" s="70" t="s">
        <v>148</v>
      </c>
      <c r="B72" s="52">
        <v>97542</v>
      </c>
      <c r="C72" s="53">
        <v>45428.694502314815</v>
      </c>
      <c r="D72" s="53">
        <v>45449.694479166668</v>
      </c>
      <c r="E72" s="68">
        <v>45432</v>
      </c>
      <c r="F72" s="69">
        <f t="shared" si="1"/>
        <v>3</v>
      </c>
      <c r="G72" s="52" t="s">
        <v>392</v>
      </c>
      <c r="H72" s="52"/>
      <c r="I72" s="52" t="s">
        <v>393</v>
      </c>
      <c r="J72" s="52" t="s">
        <v>19</v>
      </c>
      <c r="K72" s="52" t="s">
        <v>20</v>
      </c>
      <c r="L72" s="52" t="s">
        <v>47</v>
      </c>
      <c r="M72" s="52" t="s">
        <v>191</v>
      </c>
      <c r="N72" s="52" t="s">
        <v>394</v>
      </c>
      <c r="O72" s="52" t="s">
        <v>24</v>
      </c>
      <c r="P72" s="52" t="s">
        <v>33</v>
      </c>
      <c r="Q72" s="52" t="s">
        <v>395</v>
      </c>
      <c r="R72" s="52" t="s">
        <v>396</v>
      </c>
      <c r="S72" s="52" t="s">
        <v>194</v>
      </c>
      <c r="T72" s="52" t="s">
        <v>29</v>
      </c>
      <c r="U72" s="52" t="s">
        <v>30</v>
      </c>
      <c r="X72" s="23"/>
    </row>
    <row r="73" spans="1:24" customFormat="1" ht="38.25" customHeight="1" x14ac:dyDescent="0.3">
      <c r="A73" s="70" t="s">
        <v>148</v>
      </c>
      <c r="B73" s="52">
        <v>97570</v>
      </c>
      <c r="C73" s="53">
        <v>45429.621458333335</v>
      </c>
      <c r="D73" s="53">
        <v>45450.621446759258</v>
      </c>
      <c r="E73" s="68">
        <v>45432</v>
      </c>
      <c r="F73" s="69">
        <f t="shared" ref="F73:F79" si="2">NETWORKDAYS(C73,E73,X72:X82)</f>
        <v>2</v>
      </c>
      <c r="G73" s="52" t="s">
        <v>397</v>
      </c>
      <c r="H73" s="52">
        <v>8297737572</v>
      </c>
      <c r="I73" s="52" t="s">
        <v>398</v>
      </c>
      <c r="J73" s="52" t="s">
        <v>19</v>
      </c>
      <c r="K73" s="52" t="s">
        <v>20</v>
      </c>
      <c r="L73" s="52" t="s">
        <v>204</v>
      </c>
      <c r="M73" s="52" t="s">
        <v>22</v>
      </c>
      <c r="N73" s="52" t="s">
        <v>85</v>
      </c>
      <c r="O73" s="52" t="s">
        <v>24</v>
      </c>
      <c r="P73" s="52" t="s">
        <v>33</v>
      </c>
      <c r="Q73" s="52" t="s">
        <v>399</v>
      </c>
      <c r="R73" s="52" t="s">
        <v>400</v>
      </c>
      <c r="S73" s="52" t="s">
        <v>28</v>
      </c>
      <c r="T73" s="52" t="s">
        <v>29</v>
      </c>
      <c r="U73" s="52" t="s">
        <v>30</v>
      </c>
      <c r="X73" s="23"/>
    </row>
    <row r="74" spans="1:24" customFormat="1" ht="38.25" customHeight="1" x14ac:dyDescent="0.3">
      <c r="A74" s="70" t="s">
        <v>148</v>
      </c>
      <c r="B74" s="52">
        <v>97571</v>
      </c>
      <c r="C74" s="53">
        <v>45429.62835648148</v>
      </c>
      <c r="D74" s="53">
        <v>45450.628333333334</v>
      </c>
      <c r="E74" s="68">
        <v>45432</v>
      </c>
      <c r="F74" s="69">
        <f t="shared" si="2"/>
        <v>2</v>
      </c>
      <c r="G74" s="52" t="s">
        <v>401</v>
      </c>
      <c r="H74" s="52">
        <v>8096933047</v>
      </c>
      <c r="I74" s="52" t="s">
        <v>402</v>
      </c>
      <c r="J74" s="52" t="s">
        <v>46</v>
      </c>
      <c r="K74" s="52" t="s">
        <v>78</v>
      </c>
      <c r="L74" s="52" t="s">
        <v>21</v>
      </c>
      <c r="M74" s="52" t="s">
        <v>152</v>
      </c>
      <c r="N74" s="52" t="s">
        <v>152</v>
      </c>
      <c r="O74" s="52" t="s">
        <v>24</v>
      </c>
      <c r="P74" s="52" t="s">
        <v>25</v>
      </c>
      <c r="Q74" s="52" t="s">
        <v>403</v>
      </c>
      <c r="R74" s="52" t="s">
        <v>404</v>
      </c>
      <c r="S74" s="52" t="s">
        <v>28</v>
      </c>
      <c r="T74" s="52" t="s">
        <v>29</v>
      </c>
      <c r="U74" s="52" t="s">
        <v>30</v>
      </c>
      <c r="X74" s="23"/>
    </row>
    <row r="75" spans="1:24" customFormat="1" ht="38.25" customHeight="1" x14ac:dyDescent="0.3">
      <c r="A75" s="70" t="s">
        <v>148</v>
      </c>
      <c r="B75" s="52">
        <v>97744</v>
      </c>
      <c r="C75" s="53">
        <v>45434.518240740741</v>
      </c>
      <c r="D75" s="53">
        <v>45455.518217592595</v>
      </c>
      <c r="E75" s="68">
        <v>45435</v>
      </c>
      <c r="F75" s="69">
        <f t="shared" si="2"/>
        <v>2</v>
      </c>
      <c r="G75" s="52" t="s">
        <v>405</v>
      </c>
      <c r="H75" s="52">
        <v>8092427474</v>
      </c>
      <c r="I75" s="52" t="s">
        <v>406</v>
      </c>
      <c r="J75" s="52"/>
      <c r="K75" s="52" t="s">
        <v>78</v>
      </c>
      <c r="L75" s="52"/>
      <c r="M75" s="52"/>
      <c r="N75" s="52"/>
      <c r="O75" s="52" t="s">
        <v>24</v>
      </c>
      <c r="P75" s="52" t="s">
        <v>25</v>
      </c>
      <c r="Q75" s="52" t="s">
        <v>407</v>
      </c>
      <c r="R75" s="52" t="s">
        <v>408</v>
      </c>
      <c r="S75" s="52" t="s">
        <v>28</v>
      </c>
      <c r="T75" s="52" t="s">
        <v>29</v>
      </c>
      <c r="U75" s="52" t="s">
        <v>30</v>
      </c>
      <c r="X75" s="23"/>
    </row>
    <row r="76" spans="1:24" customFormat="1" ht="38.25" customHeight="1" x14ac:dyDescent="0.3">
      <c r="A76" s="70" t="s">
        <v>148</v>
      </c>
      <c r="B76" s="52">
        <v>97750</v>
      </c>
      <c r="C76" s="53">
        <v>45434.605717592596</v>
      </c>
      <c r="D76" s="53">
        <v>45455.605694444443</v>
      </c>
      <c r="E76" s="68">
        <v>45435</v>
      </c>
      <c r="F76" s="69">
        <f t="shared" si="2"/>
        <v>2</v>
      </c>
      <c r="G76" s="52" t="s">
        <v>409</v>
      </c>
      <c r="H76" s="52">
        <v>8093554221</v>
      </c>
      <c r="I76" s="52" t="s">
        <v>410</v>
      </c>
      <c r="J76" s="52" t="s">
        <v>19</v>
      </c>
      <c r="K76" s="52" t="s">
        <v>20</v>
      </c>
      <c r="L76" s="52" t="s">
        <v>204</v>
      </c>
      <c r="M76" s="52" t="s">
        <v>22</v>
      </c>
      <c r="N76" s="52" t="s">
        <v>152</v>
      </c>
      <c r="O76" s="52" t="s">
        <v>24</v>
      </c>
      <c r="P76" s="52" t="s">
        <v>59</v>
      </c>
      <c r="Q76" s="52" t="s">
        <v>411</v>
      </c>
      <c r="R76" s="52" t="s">
        <v>411</v>
      </c>
      <c r="S76" s="52" t="s">
        <v>28</v>
      </c>
      <c r="T76" s="52" t="s">
        <v>29</v>
      </c>
      <c r="U76" s="52" t="s">
        <v>30</v>
      </c>
      <c r="X76" s="23"/>
    </row>
    <row r="77" spans="1:24" customFormat="1" ht="38.25" customHeight="1" x14ac:dyDescent="0.3">
      <c r="A77" s="70" t="s">
        <v>148</v>
      </c>
      <c r="B77" s="52">
        <v>97802</v>
      </c>
      <c r="C77" s="53">
        <v>45435.62300925926</v>
      </c>
      <c r="D77" s="53">
        <v>45456.622997685183</v>
      </c>
      <c r="E77" s="68">
        <v>45439</v>
      </c>
      <c r="F77" s="69">
        <f t="shared" si="2"/>
        <v>3</v>
      </c>
      <c r="G77" s="52" t="s">
        <v>405</v>
      </c>
      <c r="H77" s="52">
        <v>8092427474</v>
      </c>
      <c r="I77" s="52" t="s">
        <v>406</v>
      </c>
      <c r="J77" s="52"/>
      <c r="K77" s="52" t="s">
        <v>78</v>
      </c>
      <c r="L77" s="52"/>
      <c r="M77" s="52"/>
      <c r="N77" s="52"/>
      <c r="O77" s="52" t="s">
        <v>24</v>
      </c>
      <c r="P77" s="52" t="s">
        <v>25</v>
      </c>
      <c r="Q77" s="52" t="s">
        <v>412</v>
      </c>
      <c r="R77" s="52" t="s">
        <v>413</v>
      </c>
      <c r="S77" s="52" t="s">
        <v>28</v>
      </c>
      <c r="T77" s="52" t="s">
        <v>29</v>
      </c>
      <c r="U77" s="52" t="s">
        <v>30</v>
      </c>
      <c r="X77" s="23"/>
    </row>
    <row r="78" spans="1:24" customFormat="1" ht="38.25" customHeight="1" x14ac:dyDescent="0.3">
      <c r="A78" s="70" t="s">
        <v>148</v>
      </c>
      <c r="B78" s="52">
        <v>97967</v>
      </c>
      <c r="C78" s="53">
        <v>45439.461400462962</v>
      </c>
      <c r="D78" s="53">
        <v>45460.461400462962</v>
      </c>
      <c r="E78" s="68">
        <v>45440</v>
      </c>
      <c r="F78" s="69">
        <f t="shared" si="2"/>
        <v>2</v>
      </c>
      <c r="G78" s="52" t="s">
        <v>414</v>
      </c>
      <c r="H78" s="52">
        <v>8094205852</v>
      </c>
      <c r="I78" s="52" t="s">
        <v>415</v>
      </c>
      <c r="J78" s="52" t="s">
        <v>46</v>
      </c>
      <c r="K78" s="52" t="s">
        <v>20</v>
      </c>
      <c r="L78" s="52" t="s">
        <v>38</v>
      </c>
      <c r="M78" s="52" t="s">
        <v>22</v>
      </c>
      <c r="N78" s="52" t="s">
        <v>152</v>
      </c>
      <c r="O78" s="52" t="s">
        <v>24</v>
      </c>
      <c r="P78" s="52" t="s">
        <v>33</v>
      </c>
      <c r="Q78" s="52" t="s">
        <v>416</v>
      </c>
      <c r="R78" s="52" t="s">
        <v>417</v>
      </c>
      <c r="S78" s="52" t="s">
        <v>43</v>
      </c>
      <c r="T78" s="52" t="s">
        <v>29</v>
      </c>
      <c r="U78" s="52">
        <v>474</v>
      </c>
      <c r="X78" s="23"/>
    </row>
    <row r="79" spans="1:24" customFormat="1" ht="38.25" customHeight="1" x14ac:dyDescent="0.3">
      <c r="A79" s="70" t="s">
        <v>148</v>
      </c>
      <c r="B79" s="52">
        <v>98079</v>
      </c>
      <c r="C79" s="53">
        <v>45441.490925925929</v>
      </c>
      <c r="D79" s="53">
        <v>45462.490902777776</v>
      </c>
      <c r="E79" s="68">
        <v>45453</v>
      </c>
      <c r="F79" s="69">
        <f t="shared" si="2"/>
        <v>9</v>
      </c>
      <c r="G79" s="52" t="s">
        <v>418</v>
      </c>
      <c r="H79" s="52">
        <v>8296490385</v>
      </c>
      <c r="I79" s="52" t="s">
        <v>419</v>
      </c>
      <c r="J79" s="52" t="s">
        <v>19</v>
      </c>
      <c r="K79" s="52" t="s">
        <v>166</v>
      </c>
      <c r="L79" s="52" t="s">
        <v>204</v>
      </c>
      <c r="M79" s="52" t="s">
        <v>22</v>
      </c>
      <c r="N79" s="52" t="s">
        <v>85</v>
      </c>
      <c r="O79" s="52" t="s">
        <v>24</v>
      </c>
      <c r="P79" s="52" t="s">
        <v>25</v>
      </c>
      <c r="Q79" s="52" t="s">
        <v>420</v>
      </c>
      <c r="R79" s="52" t="s">
        <v>421</v>
      </c>
      <c r="S79" s="52" t="s">
        <v>28</v>
      </c>
      <c r="T79" s="52" t="s">
        <v>29</v>
      </c>
      <c r="U79" s="52" t="s">
        <v>30</v>
      </c>
      <c r="X79" s="23"/>
    </row>
    <row r="80" spans="1:24" customFormat="1" ht="35.25" customHeight="1" x14ac:dyDescent="0.3">
      <c r="A80" s="71" t="s">
        <v>148</v>
      </c>
      <c r="B80" s="49">
        <v>98495</v>
      </c>
      <c r="C80" s="50">
        <v>45448.70034722222</v>
      </c>
      <c r="D80" s="50">
        <v>45469.70034722222</v>
      </c>
      <c r="E80" s="68">
        <v>45453</v>
      </c>
      <c r="F80" s="69">
        <f t="shared" ref="F80:F139" si="3">NETWORKDAYS(C80,E80,X79:X89)</f>
        <v>4</v>
      </c>
      <c r="G80" s="49" t="s">
        <v>472</v>
      </c>
      <c r="H80" s="49">
        <v>8095301006</v>
      </c>
      <c r="I80" s="49" t="s">
        <v>473</v>
      </c>
      <c r="J80" s="49"/>
      <c r="K80" s="49" t="s">
        <v>20</v>
      </c>
      <c r="L80" s="49"/>
      <c r="M80" s="49"/>
      <c r="N80" s="49"/>
      <c r="O80" s="49" t="s">
        <v>24</v>
      </c>
      <c r="P80" s="49" t="s">
        <v>25</v>
      </c>
      <c r="Q80" s="49" t="s">
        <v>474</v>
      </c>
      <c r="R80" s="49" t="s">
        <v>475</v>
      </c>
      <c r="S80" s="49" t="s">
        <v>43</v>
      </c>
      <c r="T80" s="49" t="s">
        <v>29</v>
      </c>
      <c r="U80" s="49">
        <v>474</v>
      </c>
    </row>
    <row r="81" spans="1:24" customFormat="1" ht="35.25" customHeight="1" x14ac:dyDescent="0.3">
      <c r="A81" s="71" t="s">
        <v>148</v>
      </c>
      <c r="B81" s="49">
        <v>98497</v>
      </c>
      <c r="C81" s="50">
        <v>45448.706064814818</v>
      </c>
      <c r="D81" s="50">
        <v>45469.706053240741</v>
      </c>
      <c r="E81" s="68">
        <v>45453</v>
      </c>
      <c r="F81" s="69">
        <f t="shared" si="3"/>
        <v>4</v>
      </c>
      <c r="G81" s="49" t="s">
        <v>472</v>
      </c>
      <c r="H81" s="49">
        <v>8095301006</v>
      </c>
      <c r="I81" s="49" t="s">
        <v>473</v>
      </c>
      <c r="J81" s="49"/>
      <c r="K81" s="49" t="s">
        <v>20</v>
      </c>
      <c r="L81" s="49"/>
      <c r="M81" s="49"/>
      <c r="N81" s="49"/>
      <c r="O81" s="49" t="s">
        <v>24</v>
      </c>
      <c r="P81" s="49" t="s">
        <v>25</v>
      </c>
      <c r="Q81" s="49" t="s">
        <v>474</v>
      </c>
      <c r="R81" s="49" t="s">
        <v>475</v>
      </c>
      <c r="S81" s="49" t="s">
        <v>28</v>
      </c>
      <c r="T81" s="49" t="s">
        <v>29</v>
      </c>
      <c r="U81" s="49" t="s">
        <v>30</v>
      </c>
    </row>
    <row r="82" spans="1:24" customFormat="1" ht="35.25" customHeight="1" x14ac:dyDescent="0.3">
      <c r="A82" s="71" t="s">
        <v>148</v>
      </c>
      <c r="B82" s="49">
        <v>98607</v>
      </c>
      <c r="C82" s="50">
        <v>45449.582152777781</v>
      </c>
      <c r="D82" s="50">
        <v>45470.582141203704</v>
      </c>
      <c r="E82" s="68">
        <v>45453</v>
      </c>
      <c r="F82" s="69">
        <f t="shared" si="3"/>
        <v>3</v>
      </c>
      <c r="G82" s="49" t="s">
        <v>422</v>
      </c>
      <c r="H82" s="49">
        <v>8096841362</v>
      </c>
      <c r="I82" s="49" t="s">
        <v>423</v>
      </c>
      <c r="J82" s="49"/>
      <c r="K82" s="49" t="s">
        <v>20</v>
      </c>
      <c r="L82" s="49"/>
      <c r="M82" s="49"/>
      <c r="N82" s="49"/>
      <c r="O82" s="49" t="s">
        <v>24</v>
      </c>
      <c r="P82" s="49" t="s">
        <v>25</v>
      </c>
      <c r="Q82" s="49" t="s">
        <v>424</v>
      </c>
      <c r="R82" s="49" t="s">
        <v>425</v>
      </c>
      <c r="S82" s="49" t="s">
        <v>28</v>
      </c>
      <c r="T82" s="49" t="s">
        <v>29</v>
      </c>
      <c r="U82" s="49" t="s">
        <v>30</v>
      </c>
    </row>
    <row r="83" spans="1:24" customFormat="1" ht="35.25" customHeight="1" x14ac:dyDescent="0.3">
      <c r="A83" s="71" t="s">
        <v>148</v>
      </c>
      <c r="B83" s="49">
        <v>98817</v>
      </c>
      <c r="C83" s="50">
        <v>45454.428437499999</v>
      </c>
      <c r="D83" s="50">
        <v>45475.428437499999</v>
      </c>
      <c r="E83" s="68">
        <v>45454</v>
      </c>
      <c r="F83" s="69">
        <f t="shared" si="3"/>
        <v>1</v>
      </c>
      <c r="G83" s="49" t="s">
        <v>426</v>
      </c>
      <c r="H83" s="49">
        <v>8094494103</v>
      </c>
      <c r="I83" s="49" t="s">
        <v>427</v>
      </c>
      <c r="J83" s="49" t="s">
        <v>46</v>
      </c>
      <c r="K83" s="49" t="s">
        <v>428</v>
      </c>
      <c r="L83" s="49" t="s">
        <v>204</v>
      </c>
      <c r="M83" s="49" t="s">
        <v>191</v>
      </c>
      <c r="N83" s="49" t="s">
        <v>265</v>
      </c>
      <c r="O83" s="49" t="s">
        <v>24</v>
      </c>
      <c r="P83" s="49" t="s">
        <v>25</v>
      </c>
      <c r="Q83" s="49" t="s">
        <v>429</v>
      </c>
      <c r="R83" s="49" t="s">
        <v>430</v>
      </c>
      <c r="S83" s="49" t="s">
        <v>43</v>
      </c>
      <c r="T83" s="49" t="s">
        <v>29</v>
      </c>
      <c r="U83" s="49">
        <v>474</v>
      </c>
    </row>
    <row r="84" spans="1:24" customFormat="1" ht="35.25" customHeight="1" x14ac:dyDescent="0.3">
      <c r="A84" s="71" t="s">
        <v>148</v>
      </c>
      <c r="B84" s="49">
        <v>98836</v>
      </c>
      <c r="C84" s="50">
        <v>45454.518854166665</v>
      </c>
      <c r="D84" s="50">
        <v>45475.518842592595</v>
      </c>
      <c r="E84" s="68">
        <v>45454</v>
      </c>
      <c r="F84" s="69">
        <f t="shared" si="3"/>
        <v>1</v>
      </c>
      <c r="G84" s="49" t="s">
        <v>414</v>
      </c>
      <c r="H84" s="49">
        <v>8094205852</v>
      </c>
      <c r="I84" s="49" t="s">
        <v>415</v>
      </c>
      <c r="J84" s="49" t="s">
        <v>46</v>
      </c>
      <c r="K84" s="49" t="s">
        <v>20</v>
      </c>
      <c r="L84" s="49" t="s">
        <v>38</v>
      </c>
      <c r="M84" s="49" t="s">
        <v>22</v>
      </c>
      <c r="N84" s="49" t="s">
        <v>152</v>
      </c>
      <c r="O84" s="49" t="s">
        <v>24</v>
      </c>
      <c r="P84" s="49" t="s">
        <v>33</v>
      </c>
      <c r="Q84" s="49" t="s">
        <v>431</v>
      </c>
      <c r="R84" s="49" t="s">
        <v>432</v>
      </c>
      <c r="S84" s="49" t="s">
        <v>28</v>
      </c>
      <c r="T84" s="49" t="s">
        <v>29</v>
      </c>
      <c r="U84" s="49" t="s">
        <v>30</v>
      </c>
    </row>
    <row r="85" spans="1:24" customFormat="1" ht="35.25" customHeight="1" x14ac:dyDescent="0.3">
      <c r="A85" s="71" t="s">
        <v>148</v>
      </c>
      <c r="B85" s="49">
        <v>99026</v>
      </c>
      <c r="C85" s="50">
        <v>45456.460995370369</v>
      </c>
      <c r="D85" s="50">
        <v>45477.4609837963</v>
      </c>
      <c r="E85" s="68">
        <v>45456</v>
      </c>
      <c r="F85" s="69">
        <f t="shared" si="3"/>
        <v>1</v>
      </c>
      <c r="G85" s="49" t="s">
        <v>433</v>
      </c>
      <c r="H85" s="49">
        <v>8494053275</v>
      </c>
      <c r="I85" s="49" t="s">
        <v>434</v>
      </c>
      <c r="J85" s="49" t="s">
        <v>46</v>
      </c>
      <c r="K85" s="49" t="s">
        <v>78</v>
      </c>
      <c r="L85" s="49" t="s">
        <v>38</v>
      </c>
      <c r="M85" s="49" t="s">
        <v>39</v>
      </c>
      <c r="N85" s="49" t="s">
        <v>435</v>
      </c>
      <c r="O85" s="49" t="s">
        <v>24</v>
      </c>
      <c r="P85" s="49" t="s">
        <v>33</v>
      </c>
      <c r="Q85" s="49" t="s">
        <v>436</v>
      </c>
      <c r="R85" s="49" t="s">
        <v>437</v>
      </c>
      <c r="S85" s="49" t="s">
        <v>28</v>
      </c>
      <c r="T85" s="49" t="s">
        <v>29</v>
      </c>
      <c r="U85" s="49" t="s">
        <v>30</v>
      </c>
    </row>
    <row r="86" spans="1:24" customFormat="1" ht="35.25" customHeight="1" x14ac:dyDescent="0.3">
      <c r="A86" s="71" t="s">
        <v>148</v>
      </c>
      <c r="B86" s="49">
        <v>99107</v>
      </c>
      <c r="C86" s="50">
        <v>45457.434687499997</v>
      </c>
      <c r="D86" s="50">
        <v>45478.434687499997</v>
      </c>
      <c r="E86" s="68">
        <v>45457</v>
      </c>
      <c r="F86" s="69">
        <f t="shared" si="3"/>
        <v>1</v>
      </c>
      <c r="G86" s="49" t="s">
        <v>438</v>
      </c>
      <c r="H86" s="49">
        <v>8493542868</v>
      </c>
      <c r="I86" s="49" t="s">
        <v>439</v>
      </c>
      <c r="J86" s="49" t="s">
        <v>46</v>
      </c>
      <c r="K86" s="49" t="s">
        <v>20</v>
      </c>
      <c r="L86" s="49" t="s">
        <v>21</v>
      </c>
      <c r="M86" s="49" t="s">
        <v>22</v>
      </c>
      <c r="N86" s="49" t="s">
        <v>440</v>
      </c>
      <c r="O86" s="49" t="s">
        <v>24</v>
      </c>
      <c r="P86" s="49" t="s">
        <v>441</v>
      </c>
      <c r="Q86" s="49" t="s">
        <v>442</v>
      </c>
      <c r="R86" s="49" t="s">
        <v>443</v>
      </c>
      <c r="S86" s="49" t="s">
        <v>43</v>
      </c>
      <c r="T86" s="49" t="s">
        <v>29</v>
      </c>
      <c r="U86" s="49">
        <v>474</v>
      </c>
    </row>
    <row r="87" spans="1:24" customFormat="1" ht="35.25" customHeight="1" x14ac:dyDescent="0.3">
      <c r="A87" s="71" t="s">
        <v>148</v>
      </c>
      <c r="B87" s="49">
        <v>99156</v>
      </c>
      <c r="C87" s="50">
        <v>45457.635162037041</v>
      </c>
      <c r="D87" s="50">
        <v>45478.635162037041</v>
      </c>
      <c r="E87" s="68">
        <v>45460</v>
      </c>
      <c r="F87" s="69">
        <f t="shared" si="3"/>
        <v>2</v>
      </c>
      <c r="G87" s="49" t="s">
        <v>66</v>
      </c>
      <c r="H87" s="49">
        <v>8097230806</v>
      </c>
      <c r="I87" s="49" t="s">
        <v>67</v>
      </c>
      <c r="J87" s="49"/>
      <c r="K87" s="49" t="s">
        <v>20</v>
      </c>
      <c r="L87" s="49"/>
      <c r="M87" s="49"/>
      <c r="N87" s="49"/>
      <c r="O87" s="49" t="s">
        <v>24</v>
      </c>
      <c r="P87" s="49" t="s">
        <v>25</v>
      </c>
      <c r="Q87" s="49" t="s">
        <v>444</v>
      </c>
      <c r="R87" s="49" t="s">
        <v>445</v>
      </c>
      <c r="S87" s="49" t="s">
        <v>43</v>
      </c>
      <c r="T87" s="49" t="s">
        <v>29</v>
      </c>
      <c r="U87" s="49">
        <v>474</v>
      </c>
    </row>
    <row r="88" spans="1:24" customFormat="1" ht="35.25" customHeight="1" x14ac:dyDescent="0.3">
      <c r="A88" s="71" t="s">
        <v>148</v>
      </c>
      <c r="B88" s="49">
        <v>99308</v>
      </c>
      <c r="C88" s="50">
        <v>45461.482627314814</v>
      </c>
      <c r="D88" s="50">
        <v>45482.482615740744</v>
      </c>
      <c r="E88" s="68">
        <v>45461</v>
      </c>
      <c r="F88" s="69">
        <f t="shared" si="3"/>
        <v>1</v>
      </c>
      <c r="G88" s="49" t="s">
        <v>446</v>
      </c>
      <c r="H88" s="49">
        <v>8095478979</v>
      </c>
      <c r="I88" s="49" t="s">
        <v>447</v>
      </c>
      <c r="J88" s="49" t="s">
        <v>46</v>
      </c>
      <c r="K88" s="49" t="s">
        <v>166</v>
      </c>
      <c r="L88" s="49" t="s">
        <v>204</v>
      </c>
      <c r="M88" s="49" t="s">
        <v>22</v>
      </c>
      <c r="N88" s="49" t="s">
        <v>304</v>
      </c>
      <c r="O88" s="49" t="s">
        <v>24</v>
      </c>
      <c r="P88" s="49" t="s">
        <v>25</v>
      </c>
      <c r="Q88" s="49" t="s">
        <v>448</v>
      </c>
      <c r="R88" s="49" t="s">
        <v>449</v>
      </c>
      <c r="S88" s="49" t="s">
        <v>194</v>
      </c>
      <c r="T88" s="49" t="s">
        <v>29</v>
      </c>
      <c r="U88" s="49" t="s">
        <v>30</v>
      </c>
    </row>
    <row r="89" spans="1:24" customFormat="1" ht="35.25" customHeight="1" x14ac:dyDescent="0.3">
      <c r="A89" s="71" t="s">
        <v>148</v>
      </c>
      <c r="B89" s="49">
        <v>99408</v>
      </c>
      <c r="C89" s="50">
        <v>45462.623379629629</v>
      </c>
      <c r="D89" s="50">
        <v>45483.623379629629</v>
      </c>
      <c r="E89" s="68">
        <v>45464</v>
      </c>
      <c r="F89" s="69">
        <f t="shared" si="3"/>
        <v>3</v>
      </c>
      <c r="G89" s="49" t="s">
        <v>450</v>
      </c>
      <c r="H89" s="49">
        <v>8096040175</v>
      </c>
      <c r="I89" s="49" t="s">
        <v>451</v>
      </c>
      <c r="J89" s="49"/>
      <c r="K89" s="49" t="s">
        <v>20</v>
      </c>
      <c r="L89" s="49"/>
      <c r="M89" s="49"/>
      <c r="N89" s="49"/>
      <c r="O89" s="49" t="s">
        <v>24</v>
      </c>
      <c r="P89" s="49" t="s">
        <v>25</v>
      </c>
      <c r="Q89" s="49" t="s">
        <v>452</v>
      </c>
      <c r="R89" s="49" t="s">
        <v>453</v>
      </c>
      <c r="S89" s="49" t="s">
        <v>43</v>
      </c>
      <c r="T89" s="49" t="s">
        <v>29</v>
      </c>
      <c r="U89" s="49">
        <v>474</v>
      </c>
    </row>
    <row r="90" spans="1:24" customFormat="1" ht="35.25" customHeight="1" x14ac:dyDescent="0.3">
      <c r="A90" s="71" t="s">
        <v>148</v>
      </c>
      <c r="B90" s="49">
        <v>99467</v>
      </c>
      <c r="C90" s="50">
        <v>45463.700613425928</v>
      </c>
      <c r="D90" s="50">
        <v>45484.700590277775</v>
      </c>
      <c r="E90" s="50">
        <v>45463.700613425928</v>
      </c>
      <c r="F90" s="69">
        <f t="shared" si="3"/>
        <v>1</v>
      </c>
      <c r="G90" s="49" t="s">
        <v>454</v>
      </c>
      <c r="H90" s="49">
        <v>8099140339</v>
      </c>
      <c r="I90" s="49" t="s">
        <v>455</v>
      </c>
      <c r="J90" s="49"/>
      <c r="K90" s="49" t="s">
        <v>78</v>
      </c>
      <c r="L90" s="49"/>
      <c r="M90" s="49"/>
      <c r="N90" s="49"/>
      <c r="O90" s="49" t="s">
        <v>24</v>
      </c>
      <c r="P90" s="49" t="s">
        <v>33</v>
      </c>
      <c r="Q90" s="49" t="s">
        <v>456</v>
      </c>
      <c r="R90" s="49" t="s">
        <v>457</v>
      </c>
      <c r="S90" s="49" t="s">
        <v>28</v>
      </c>
      <c r="T90" s="49" t="s">
        <v>29</v>
      </c>
      <c r="U90" s="49" t="s">
        <v>30</v>
      </c>
    </row>
    <row r="91" spans="1:24" customFormat="1" ht="35.25" customHeight="1" x14ac:dyDescent="0.3">
      <c r="A91" s="71" t="s">
        <v>148</v>
      </c>
      <c r="B91" s="49">
        <v>99535</v>
      </c>
      <c r="C91" s="50">
        <v>45464.597951388889</v>
      </c>
      <c r="D91" s="50">
        <v>45485.597928240742</v>
      </c>
      <c r="E91" s="50">
        <v>45467.700613425928</v>
      </c>
      <c r="F91" s="69">
        <f t="shared" si="3"/>
        <v>2</v>
      </c>
      <c r="G91" s="49" t="s">
        <v>454</v>
      </c>
      <c r="H91" s="49">
        <v>8099140339</v>
      </c>
      <c r="I91" s="49" t="s">
        <v>455</v>
      </c>
      <c r="J91" s="49"/>
      <c r="K91" s="49" t="s">
        <v>78</v>
      </c>
      <c r="L91" s="49"/>
      <c r="M91" s="49"/>
      <c r="N91" s="49"/>
      <c r="O91" s="49" t="s">
        <v>24</v>
      </c>
      <c r="P91" s="49" t="s">
        <v>33</v>
      </c>
      <c r="Q91" s="49" t="s">
        <v>456</v>
      </c>
      <c r="R91" s="49" t="s">
        <v>457</v>
      </c>
      <c r="S91" s="49" t="s">
        <v>28</v>
      </c>
      <c r="T91" s="49" t="s">
        <v>29</v>
      </c>
      <c r="U91" s="49" t="s">
        <v>30</v>
      </c>
    </row>
    <row r="92" spans="1:24" customFormat="1" ht="35.25" customHeight="1" x14ac:dyDescent="0.3">
      <c r="A92" s="71" t="s">
        <v>148</v>
      </c>
      <c r="B92" s="49">
        <v>99588</v>
      </c>
      <c r="C92" s="50">
        <v>45467.629502314812</v>
      </c>
      <c r="D92" s="50">
        <v>45488.629502314812</v>
      </c>
      <c r="E92" s="50">
        <v>45468.700613425928</v>
      </c>
      <c r="F92" s="69">
        <f t="shared" si="3"/>
        <v>2</v>
      </c>
      <c r="G92" s="49" t="s">
        <v>458</v>
      </c>
      <c r="H92" s="49">
        <v>8098458616</v>
      </c>
      <c r="I92" s="49" t="s">
        <v>459</v>
      </c>
      <c r="J92" s="49" t="s">
        <v>46</v>
      </c>
      <c r="K92" s="49" t="s">
        <v>460</v>
      </c>
      <c r="L92" s="49" t="s">
        <v>21</v>
      </c>
      <c r="M92" s="49" t="s">
        <v>22</v>
      </c>
      <c r="N92" s="49" t="s">
        <v>85</v>
      </c>
      <c r="O92" s="49" t="s">
        <v>24</v>
      </c>
      <c r="P92" s="49" t="s">
        <v>33</v>
      </c>
      <c r="Q92" s="49" t="s">
        <v>461</v>
      </c>
      <c r="R92" s="49" t="s">
        <v>462</v>
      </c>
      <c r="S92" s="49" t="s">
        <v>43</v>
      </c>
      <c r="T92" s="49" t="s">
        <v>29</v>
      </c>
      <c r="U92" s="49">
        <v>474</v>
      </c>
    </row>
    <row r="93" spans="1:24" customFormat="1" ht="35.25" customHeight="1" x14ac:dyDescent="0.3">
      <c r="A93" s="71" t="s">
        <v>148</v>
      </c>
      <c r="B93" s="49">
        <v>99638</v>
      </c>
      <c r="C93" s="50">
        <v>45468.477824074071</v>
      </c>
      <c r="D93" s="50">
        <v>45489.477824074071</v>
      </c>
      <c r="E93" s="50">
        <v>45474.700613425928</v>
      </c>
      <c r="F93" s="69">
        <f t="shared" si="3"/>
        <v>5</v>
      </c>
      <c r="G93" s="49" t="s">
        <v>463</v>
      </c>
      <c r="H93" s="49">
        <v>50622864286</v>
      </c>
      <c r="I93" s="49" t="s">
        <v>464</v>
      </c>
      <c r="J93" s="49"/>
      <c r="K93" s="49" t="s">
        <v>465</v>
      </c>
      <c r="L93" s="49"/>
      <c r="M93" s="49"/>
      <c r="N93" s="49"/>
      <c r="O93" s="49" t="s">
        <v>24</v>
      </c>
      <c r="P93" s="49" t="s">
        <v>25</v>
      </c>
      <c r="Q93" s="49" t="s">
        <v>466</v>
      </c>
      <c r="R93" s="49" t="s">
        <v>467</v>
      </c>
      <c r="S93" s="49" t="s">
        <v>43</v>
      </c>
      <c r="T93" s="49" t="s">
        <v>29</v>
      </c>
      <c r="U93" s="49">
        <v>474</v>
      </c>
    </row>
    <row r="94" spans="1:24" customFormat="1" ht="35.25" customHeight="1" x14ac:dyDescent="0.3">
      <c r="A94" s="71" t="s">
        <v>148</v>
      </c>
      <c r="B94" s="49">
        <v>99802</v>
      </c>
      <c r="C94" s="50">
        <v>45471.475439814814</v>
      </c>
      <c r="D94" s="50">
        <v>45492.475416666668</v>
      </c>
      <c r="E94" s="50">
        <v>45471.700613425928</v>
      </c>
      <c r="F94" s="69">
        <f t="shared" si="3"/>
        <v>1</v>
      </c>
      <c r="G94" s="49" t="s">
        <v>468</v>
      </c>
      <c r="H94" s="49">
        <v>8498761516</v>
      </c>
      <c r="I94" s="49" t="s">
        <v>469</v>
      </c>
      <c r="J94" s="49" t="s">
        <v>46</v>
      </c>
      <c r="K94" s="49" t="s">
        <v>166</v>
      </c>
      <c r="L94" s="49" t="s">
        <v>186</v>
      </c>
      <c r="M94" s="49" t="s">
        <v>39</v>
      </c>
      <c r="N94" s="49" t="s">
        <v>152</v>
      </c>
      <c r="O94" s="49" t="s">
        <v>24</v>
      </c>
      <c r="P94" s="49" t="s">
        <v>33</v>
      </c>
      <c r="Q94" s="49" t="s">
        <v>470</v>
      </c>
      <c r="R94" s="49" t="s">
        <v>471</v>
      </c>
      <c r="S94" s="49" t="s">
        <v>28</v>
      </c>
      <c r="T94" s="49" t="s">
        <v>29</v>
      </c>
      <c r="U94" s="49" t="s">
        <v>30</v>
      </c>
    </row>
    <row r="95" spans="1:24" customFormat="1" ht="35.25" customHeight="1" x14ac:dyDescent="0.3">
      <c r="A95" s="71" t="s">
        <v>99</v>
      </c>
      <c r="B95" s="49"/>
      <c r="C95" s="50">
        <v>45457.475416666668</v>
      </c>
      <c r="D95" s="50">
        <v>45478.434687499997</v>
      </c>
      <c r="E95" s="50">
        <v>45461</v>
      </c>
      <c r="F95" s="69">
        <f t="shared" si="3"/>
        <v>3</v>
      </c>
      <c r="G95" s="49" t="s">
        <v>476</v>
      </c>
      <c r="H95" s="49">
        <v>8095444922</v>
      </c>
      <c r="I95" s="49" t="s">
        <v>477</v>
      </c>
      <c r="J95" s="49" t="s">
        <v>46</v>
      </c>
      <c r="K95" s="49" t="s">
        <v>478</v>
      </c>
      <c r="L95" s="49" t="s">
        <v>21</v>
      </c>
      <c r="M95" s="49" t="s">
        <v>22</v>
      </c>
      <c r="N95" s="49" t="s">
        <v>40</v>
      </c>
      <c r="O95" s="49" t="s">
        <v>24</v>
      </c>
      <c r="P95" s="49" t="s">
        <v>33</v>
      </c>
      <c r="Q95" s="49"/>
      <c r="R95" s="49" t="s">
        <v>479</v>
      </c>
      <c r="S95" s="49" t="s">
        <v>28</v>
      </c>
      <c r="T95" s="49"/>
      <c r="U95" s="49" t="s">
        <v>30</v>
      </c>
    </row>
    <row r="96" spans="1:24" customFormat="1" ht="38.25" customHeight="1" x14ac:dyDescent="0.3">
      <c r="A96" s="70" t="s">
        <v>148</v>
      </c>
      <c r="B96" s="52">
        <v>100251</v>
      </c>
      <c r="C96" s="53">
        <v>45482.499108796299</v>
      </c>
      <c r="D96" s="53">
        <v>45503.499108796299</v>
      </c>
      <c r="E96" s="53">
        <v>45483</v>
      </c>
      <c r="F96" s="72">
        <f t="shared" si="3"/>
        <v>2</v>
      </c>
      <c r="G96" s="52" t="s">
        <v>481</v>
      </c>
      <c r="H96" s="52">
        <v>8093931626</v>
      </c>
      <c r="I96" s="52" t="s">
        <v>482</v>
      </c>
      <c r="J96" s="52" t="s">
        <v>19</v>
      </c>
      <c r="K96" s="52" t="s">
        <v>20</v>
      </c>
      <c r="L96" s="52" t="s">
        <v>21</v>
      </c>
      <c r="M96" s="52" t="s">
        <v>191</v>
      </c>
      <c r="N96" s="52" t="s">
        <v>23</v>
      </c>
      <c r="O96" s="52" t="s">
        <v>24</v>
      </c>
      <c r="P96" s="52" t="s">
        <v>214</v>
      </c>
      <c r="Q96" s="52" t="s">
        <v>483</v>
      </c>
      <c r="R96" s="52" t="s">
        <v>484</v>
      </c>
      <c r="S96" s="52" t="s">
        <v>43</v>
      </c>
      <c r="T96" s="52" t="s">
        <v>29</v>
      </c>
      <c r="U96" s="52">
        <v>474</v>
      </c>
      <c r="X96" s="23"/>
    </row>
    <row r="97" spans="1:24" customFormat="1" ht="38.25" customHeight="1" x14ac:dyDescent="0.3">
      <c r="A97" s="70" t="s">
        <v>148</v>
      </c>
      <c r="B97" s="52">
        <v>100280</v>
      </c>
      <c r="C97" s="53">
        <v>45482.678784722222</v>
      </c>
      <c r="D97" s="53">
        <v>45503.678784722222</v>
      </c>
      <c r="E97" s="53">
        <v>45483</v>
      </c>
      <c r="F97" s="72">
        <f t="shared" si="3"/>
        <v>2</v>
      </c>
      <c r="G97" s="52" t="s">
        <v>485</v>
      </c>
      <c r="H97" s="52">
        <v>8097473967</v>
      </c>
      <c r="I97" s="52" t="s">
        <v>486</v>
      </c>
      <c r="J97" s="52" t="s">
        <v>19</v>
      </c>
      <c r="K97" s="52" t="s">
        <v>20</v>
      </c>
      <c r="L97" s="52" t="s">
        <v>47</v>
      </c>
      <c r="M97" s="52" t="s">
        <v>191</v>
      </c>
      <c r="N97" s="52" t="s">
        <v>85</v>
      </c>
      <c r="O97" s="52" t="s">
        <v>24</v>
      </c>
      <c r="P97" s="52" t="s">
        <v>25</v>
      </c>
      <c r="Q97" s="52" t="s">
        <v>487</v>
      </c>
      <c r="R97" s="52" t="s">
        <v>488</v>
      </c>
      <c r="S97" s="52" t="s">
        <v>43</v>
      </c>
      <c r="T97" s="52" t="s">
        <v>29</v>
      </c>
      <c r="U97" s="52">
        <v>474</v>
      </c>
      <c r="X97" s="23"/>
    </row>
    <row r="98" spans="1:24" customFormat="1" ht="38.25" customHeight="1" x14ac:dyDescent="0.3">
      <c r="A98" s="70" t="s">
        <v>148</v>
      </c>
      <c r="B98" s="52">
        <v>100323</v>
      </c>
      <c r="C98" s="53">
        <v>45483.484907407408</v>
      </c>
      <c r="D98" s="53">
        <v>45504.484907407408</v>
      </c>
      <c r="E98" s="53">
        <v>45483</v>
      </c>
      <c r="F98" s="72">
        <f t="shared" si="3"/>
        <v>1</v>
      </c>
      <c r="G98" s="52" t="s">
        <v>489</v>
      </c>
      <c r="H98" s="52">
        <v>8295337678</v>
      </c>
      <c r="I98" s="52" t="s">
        <v>490</v>
      </c>
      <c r="J98" s="52" t="s">
        <v>19</v>
      </c>
      <c r="K98" s="52" t="s">
        <v>20</v>
      </c>
      <c r="L98" s="52" t="s">
        <v>186</v>
      </c>
      <c r="M98" s="52" t="s">
        <v>39</v>
      </c>
      <c r="N98" s="52" t="s">
        <v>39</v>
      </c>
      <c r="O98" s="52" t="s">
        <v>24</v>
      </c>
      <c r="P98" s="52" t="s">
        <v>25</v>
      </c>
      <c r="Q98" s="52" t="s">
        <v>491</v>
      </c>
      <c r="R98" s="52" t="s">
        <v>492</v>
      </c>
      <c r="S98" s="52" t="s">
        <v>43</v>
      </c>
      <c r="T98" s="52" t="s">
        <v>29</v>
      </c>
      <c r="U98" s="52">
        <v>474</v>
      </c>
      <c r="X98" s="23"/>
    </row>
    <row r="99" spans="1:24" customFormat="1" ht="38.25" customHeight="1" x14ac:dyDescent="0.3">
      <c r="A99" s="70" t="s">
        <v>148</v>
      </c>
      <c r="B99" s="52">
        <v>100442</v>
      </c>
      <c r="C99" s="53">
        <v>45485.618321759262</v>
      </c>
      <c r="D99" s="53">
        <v>45506.618287037039</v>
      </c>
      <c r="E99" s="53">
        <v>45488</v>
      </c>
      <c r="F99" s="72">
        <f t="shared" si="3"/>
        <v>2</v>
      </c>
      <c r="G99" s="52" t="s">
        <v>493</v>
      </c>
      <c r="H99" s="52">
        <v>8295219696</v>
      </c>
      <c r="I99" s="52" t="s">
        <v>494</v>
      </c>
      <c r="J99" s="52"/>
      <c r="K99" s="52" t="s">
        <v>20</v>
      </c>
      <c r="L99" s="52"/>
      <c r="M99" s="52"/>
      <c r="N99" s="52"/>
      <c r="O99" s="52" t="s">
        <v>24</v>
      </c>
      <c r="P99" s="52" t="s">
        <v>358</v>
      </c>
      <c r="Q99" s="52" t="s">
        <v>495</v>
      </c>
      <c r="R99" s="52" t="s">
        <v>496</v>
      </c>
      <c r="S99" s="52" t="s">
        <v>28</v>
      </c>
      <c r="T99" s="52" t="s">
        <v>29</v>
      </c>
      <c r="U99" s="52" t="s">
        <v>30</v>
      </c>
      <c r="X99" s="23"/>
    </row>
    <row r="100" spans="1:24" customFormat="1" ht="38.25" customHeight="1" x14ac:dyDescent="0.3">
      <c r="A100" s="70" t="s">
        <v>148</v>
      </c>
      <c r="B100" s="52">
        <v>100509</v>
      </c>
      <c r="C100" s="53">
        <v>45488.361493055556</v>
      </c>
      <c r="D100" s="53">
        <v>45509.361493055556</v>
      </c>
      <c r="E100" s="53">
        <v>45488</v>
      </c>
      <c r="F100" s="72">
        <f t="shared" si="3"/>
        <v>1</v>
      </c>
      <c r="G100" s="52" t="s">
        <v>463</v>
      </c>
      <c r="H100" s="52">
        <v>22864286</v>
      </c>
      <c r="I100" s="52" t="s">
        <v>464</v>
      </c>
      <c r="J100" s="52"/>
      <c r="K100" s="52" t="s">
        <v>465</v>
      </c>
      <c r="L100" s="52"/>
      <c r="M100" s="52"/>
      <c r="N100" s="52"/>
      <c r="O100" s="52" t="s">
        <v>24</v>
      </c>
      <c r="P100" s="52" t="s">
        <v>25</v>
      </c>
      <c r="Q100" s="52" t="s">
        <v>497</v>
      </c>
      <c r="R100" s="52" t="s">
        <v>498</v>
      </c>
      <c r="S100" s="52" t="s">
        <v>43</v>
      </c>
      <c r="T100" s="52" t="s">
        <v>29</v>
      </c>
      <c r="U100" s="52">
        <v>474</v>
      </c>
      <c r="X100" s="23"/>
    </row>
    <row r="101" spans="1:24" customFormat="1" ht="38.25" customHeight="1" x14ac:dyDescent="0.3">
      <c r="A101" s="70" t="s">
        <v>148</v>
      </c>
      <c r="B101" s="52">
        <v>100582</v>
      </c>
      <c r="C101" s="53">
        <v>45489.639050925929</v>
      </c>
      <c r="D101" s="53">
        <v>45510.639027777775</v>
      </c>
      <c r="E101" s="53">
        <v>45490</v>
      </c>
      <c r="F101" s="72">
        <f t="shared" si="3"/>
        <v>2</v>
      </c>
      <c r="G101" s="52" t="s">
        <v>499</v>
      </c>
      <c r="H101" s="52">
        <v>8097241161</v>
      </c>
      <c r="I101" s="52" t="s">
        <v>500</v>
      </c>
      <c r="J101" s="52"/>
      <c r="K101" s="52" t="s">
        <v>78</v>
      </c>
      <c r="L101" s="52"/>
      <c r="M101" s="52"/>
      <c r="N101" s="52"/>
      <c r="O101" s="52" t="s">
        <v>24</v>
      </c>
      <c r="P101" s="52" t="s">
        <v>176</v>
      </c>
      <c r="Q101" s="52" t="s">
        <v>501</v>
      </c>
      <c r="R101" s="52" t="s">
        <v>502</v>
      </c>
      <c r="S101" s="52" t="s">
        <v>28</v>
      </c>
      <c r="T101" s="52" t="s">
        <v>29</v>
      </c>
      <c r="U101" s="52" t="s">
        <v>30</v>
      </c>
      <c r="X101" s="23"/>
    </row>
    <row r="102" spans="1:24" customFormat="1" ht="38.25" customHeight="1" x14ac:dyDescent="0.3">
      <c r="A102" s="70" t="s">
        <v>148</v>
      </c>
      <c r="B102" s="52">
        <v>100822</v>
      </c>
      <c r="C102" s="53">
        <v>45496.405509259261</v>
      </c>
      <c r="D102" s="53">
        <v>45517.405486111114</v>
      </c>
      <c r="E102" s="53">
        <v>45496</v>
      </c>
      <c r="F102" s="72">
        <f t="shared" si="3"/>
        <v>1</v>
      </c>
      <c r="G102" s="52" t="s">
        <v>503</v>
      </c>
      <c r="H102" s="52">
        <v>8094767200</v>
      </c>
      <c r="I102" s="52" t="s">
        <v>504</v>
      </c>
      <c r="J102" s="52" t="s">
        <v>46</v>
      </c>
      <c r="K102" s="52" t="s">
        <v>20</v>
      </c>
      <c r="L102" s="52" t="s">
        <v>21</v>
      </c>
      <c r="M102" s="52" t="s">
        <v>22</v>
      </c>
      <c r="N102" s="52" t="s">
        <v>127</v>
      </c>
      <c r="O102" s="52" t="s">
        <v>24</v>
      </c>
      <c r="P102" s="52" t="s">
        <v>33</v>
      </c>
      <c r="Q102" s="52" t="s">
        <v>505</v>
      </c>
      <c r="R102" s="52" t="s">
        <v>506</v>
      </c>
      <c r="S102" s="52" t="s">
        <v>28</v>
      </c>
      <c r="T102" s="52" t="s">
        <v>29</v>
      </c>
      <c r="U102" s="52" t="s">
        <v>30</v>
      </c>
      <c r="X102" s="23"/>
    </row>
    <row r="103" spans="1:24" customFormat="1" ht="38.25" customHeight="1" x14ac:dyDescent="0.3">
      <c r="A103" s="70" t="s">
        <v>148</v>
      </c>
      <c r="B103" s="52">
        <v>100823</v>
      </c>
      <c r="C103" s="53">
        <v>45496.405590277776</v>
      </c>
      <c r="D103" s="53">
        <v>45517.40556712963</v>
      </c>
      <c r="E103" s="53">
        <v>45496</v>
      </c>
      <c r="F103" s="72">
        <f t="shared" si="3"/>
        <v>1</v>
      </c>
      <c r="G103" s="52" t="s">
        <v>507</v>
      </c>
      <c r="H103" s="52">
        <v>8496362140</v>
      </c>
      <c r="I103" s="52" t="s">
        <v>508</v>
      </c>
      <c r="J103" s="52" t="s">
        <v>19</v>
      </c>
      <c r="K103" s="52" t="s">
        <v>20</v>
      </c>
      <c r="L103" s="52" t="s">
        <v>38</v>
      </c>
      <c r="M103" s="52" t="s">
        <v>22</v>
      </c>
      <c r="N103" s="52" t="s">
        <v>40</v>
      </c>
      <c r="O103" s="52" t="s">
        <v>24</v>
      </c>
      <c r="P103" s="52" t="s">
        <v>25</v>
      </c>
      <c r="Q103" s="52" t="s">
        <v>509</v>
      </c>
      <c r="R103" s="52" t="s">
        <v>510</v>
      </c>
      <c r="S103" s="52" t="s">
        <v>194</v>
      </c>
      <c r="T103" s="52" t="s">
        <v>29</v>
      </c>
      <c r="U103" s="52" t="s">
        <v>30</v>
      </c>
      <c r="X103" s="23"/>
    </row>
    <row r="104" spans="1:24" customFormat="1" ht="38.25" customHeight="1" x14ac:dyDescent="0.3">
      <c r="A104" s="70" t="s">
        <v>148</v>
      </c>
      <c r="B104" s="52">
        <v>100894</v>
      </c>
      <c r="C104" s="53">
        <v>45497.433854166666</v>
      </c>
      <c r="D104" s="53">
        <v>45518.433854166666</v>
      </c>
      <c r="E104" s="53">
        <v>45497</v>
      </c>
      <c r="F104" s="72">
        <f t="shared" si="3"/>
        <v>1</v>
      </c>
      <c r="G104" s="52" t="s">
        <v>511</v>
      </c>
      <c r="H104" s="52">
        <v>8299122000</v>
      </c>
      <c r="I104" s="52" t="s">
        <v>512</v>
      </c>
      <c r="J104" s="52" t="s">
        <v>46</v>
      </c>
      <c r="K104" s="52" t="s">
        <v>20</v>
      </c>
      <c r="L104" s="52" t="s">
        <v>204</v>
      </c>
      <c r="M104" s="52" t="s">
        <v>191</v>
      </c>
      <c r="N104" s="52" t="s">
        <v>152</v>
      </c>
      <c r="O104" s="52" t="s">
        <v>24</v>
      </c>
      <c r="P104" s="52" t="s">
        <v>25</v>
      </c>
      <c r="Q104" s="52" t="s">
        <v>513</v>
      </c>
      <c r="R104" s="52" t="s">
        <v>513</v>
      </c>
      <c r="S104" s="52" t="s">
        <v>43</v>
      </c>
      <c r="T104" s="52" t="s">
        <v>29</v>
      </c>
      <c r="U104" s="52">
        <v>474</v>
      </c>
      <c r="X104" s="23"/>
    </row>
    <row r="105" spans="1:24" customFormat="1" ht="38.25" customHeight="1" x14ac:dyDescent="0.3">
      <c r="A105" s="70" t="s">
        <v>148</v>
      </c>
      <c r="B105" s="52">
        <v>100896</v>
      </c>
      <c r="C105" s="53">
        <v>45497.43540509259</v>
      </c>
      <c r="D105" s="53">
        <v>45518.43540509259</v>
      </c>
      <c r="E105" s="53">
        <v>45497</v>
      </c>
      <c r="F105" s="72">
        <f t="shared" si="3"/>
        <v>1</v>
      </c>
      <c r="G105" s="52" t="s">
        <v>511</v>
      </c>
      <c r="H105" s="52">
        <v>8299122000</v>
      </c>
      <c r="I105" s="52" t="s">
        <v>512</v>
      </c>
      <c r="J105" s="52" t="s">
        <v>46</v>
      </c>
      <c r="K105" s="52" t="s">
        <v>20</v>
      </c>
      <c r="L105" s="52" t="s">
        <v>204</v>
      </c>
      <c r="M105" s="52" t="s">
        <v>191</v>
      </c>
      <c r="N105" s="52" t="s">
        <v>152</v>
      </c>
      <c r="O105" s="52" t="s">
        <v>24</v>
      </c>
      <c r="P105" s="52" t="s">
        <v>358</v>
      </c>
      <c r="Q105" s="52" t="s">
        <v>513</v>
      </c>
      <c r="R105" s="52" t="s">
        <v>513</v>
      </c>
      <c r="S105" s="52" t="s">
        <v>43</v>
      </c>
      <c r="T105" s="52" t="s">
        <v>29</v>
      </c>
      <c r="U105" s="52">
        <v>474</v>
      </c>
      <c r="X105" s="23"/>
    </row>
    <row r="106" spans="1:24" customFormat="1" ht="38.25" customHeight="1" x14ac:dyDescent="0.3">
      <c r="A106" s="70" t="s">
        <v>148</v>
      </c>
      <c r="B106" s="52">
        <v>100937</v>
      </c>
      <c r="C106" s="53">
        <v>45498.400520833333</v>
      </c>
      <c r="D106" s="53">
        <v>45519.400520833333</v>
      </c>
      <c r="E106" s="53">
        <v>45498</v>
      </c>
      <c r="F106" s="72">
        <f t="shared" si="3"/>
        <v>1</v>
      </c>
      <c r="G106" s="52" t="s">
        <v>514</v>
      </c>
      <c r="H106" s="52">
        <v>8093832012</v>
      </c>
      <c r="I106" s="52" t="s">
        <v>515</v>
      </c>
      <c r="J106" s="52" t="s">
        <v>19</v>
      </c>
      <c r="K106" s="52" t="s">
        <v>166</v>
      </c>
      <c r="L106" s="52" t="s">
        <v>204</v>
      </c>
      <c r="M106" s="52" t="s">
        <v>191</v>
      </c>
      <c r="N106" s="52" t="s">
        <v>152</v>
      </c>
      <c r="O106" s="52" t="s">
        <v>24</v>
      </c>
      <c r="P106" s="52" t="s">
        <v>33</v>
      </c>
      <c r="Q106" s="52" t="s">
        <v>516</v>
      </c>
      <c r="R106" s="52" t="s">
        <v>517</v>
      </c>
      <c r="S106" s="52" t="s">
        <v>43</v>
      </c>
      <c r="T106" s="52" t="s">
        <v>29</v>
      </c>
      <c r="U106" s="52">
        <v>474</v>
      </c>
      <c r="X106" s="23"/>
    </row>
    <row r="107" spans="1:24" customFormat="1" ht="38.25" customHeight="1" x14ac:dyDescent="0.3">
      <c r="A107" s="70" t="s">
        <v>148</v>
      </c>
      <c r="B107" s="52">
        <v>100946</v>
      </c>
      <c r="C107" s="53">
        <v>45498.483784722222</v>
      </c>
      <c r="D107" s="53">
        <v>45519.483784722222</v>
      </c>
      <c r="E107" s="53">
        <v>45498</v>
      </c>
      <c r="F107" s="72">
        <f t="shared" si="3"/>
        <v>1</v>
      </c>
      <c r="G107" s="52" t="s">
        <v>518</v>
      </c>
      <c r="H107" s="52">
        <v>8095234626</v>
      </c>
      <c r="I107" s="52" t="s">
        <v>519</v>
      </c>
      <c r="J107" s="52" t="s">
        <v>19</v>
      </c>
      <c r="K107" s="52" t="s">
        <v>166</v>
      </c>
      <c r="L107" s="52" t="s">
        <v>47</v>
      </c>
      <c r="M107" s="52" t="s">
        <v>84</v>
      </c>
      <c r="N107" s="52" t="s">
        <v>520</v>
      </c>
      <c r="O107" s="52" t="s">
        <v>24</v>
      </c>
      <c r="P107" s="52" t="s">
        <v>59</v>
      </c>
      <c r="Q107" s="52" t="s">
        <v>521</v>
      </c>
      <c r="R107" s="52" t="s">
        <v>522</v>
      </c>
      <c r="S107" s="52" t="s">
        <v>43</v>
      </c>
      <c r="T107" s="52" t="s">
        <v>29</v>
      </c>
      <c r="U107" s="52">
        <v>474</v>
      </c>
      <c r="X107" s="23"/>
    </row>
    <row r="108" spans="1:24" customFormat="1" ht="38.25" customHeight="1" x14ac:dyDescent="0.3">
      <c r="A108" s="70" t="s">
        <v>148</v>
      </c>
      <c r="B108" s="52">
        <v>101114</v>
      </c>
      <c r="C108" s="53">
        <v>45502.657187500001</v>
      </c>
      <c r="D108" s="53">
        <v>45523.657164351855</v>
      </c>
      <c r="E108" s="53">
        <v>45503</v>
      </c>
      <c r="F108" s="72">
        <f t="shared" si="3"/>
        <v>2</v>
      </c>
      <c r="G108" s="52" t="s">
        <v>523</v>
      </c>
      <c r="H108" s="52">
        <v>8296048865</v>
      </c>
      <c r="I108" s="52" t="s">
        <v>524</v>
      </c>
      <c r="J108" s="52" t="s">
        <v>46</v>
      </c>
      <c r="K108" s="52" t="s">
        <v>20</v>
      </c>
      <c r="L108" s="52" t="s">
        <v>204</v>
      </c>
      <c r="M108" s="52" t="s">
        <v>84</v>
      </c>
      <c r="N108" s="52" t="s">
        <v>152</v>
      </c>
      <c r="O108" s="52" t="s">
        <v>24</v>
      </c>
      <c r="P108" s="52" t="s">
        <v>25</v>
      </c>
      <c r="Q108" s="52" t="s">
        <v>525</v>
      </c>
      <c r="R108" s="52" t="s">
        <v>526</v>
      </c>
      <c r="S108" s="52" t="s">
        <v>28</v>
      </c>
      <c r="T108" s="52" t="s">
        <v>29</v>
      </c>
      <c r="U108" s="52" t="s">
        <v>30</v>
      </c>
      <c r="X108" s="23"/>
    </row>
    <row r="109" spans="1:24" customFormat="1" ht="38.25" customHeight="1" x14ac:dyDescent="0.3">
      <c r="A109" s="70" t="s">
        <v>148</v>
      </c>
      <c r="B109" s="52">
        <v>101187</v>
      </c>
      <c r="C109" s="53">
        <v>45503.496631944443</v>
      </c>
      <c r="D109" s="53">
        <v>45524.496608796297</v>
      </c>
      <c r="E109" s="53">
        <v>45503</v>
      </c>
      <c r="F109" s="72">
        <f t="shared" si="3"/>
        <v>1</v>
      </c>
      <c r="G109" s="52" t="s">
        <v>527</v>
      </c>
      <c r="H109" s="52">
        <v>8097696098</v>
      </c>
      <c r="I109" s="52" t="s">
        <v>528</v>
      </c>
      <c r="J109" s="52" t="s">
        <v>19</v>
      </c>
      <c r="K109" s="52" t="s">
        <v>20</v>
      </c>
      <c r="L109" s="52" t="s">
        <v>21</v>
      </c>
      <c r="M109" s="52" t="s">
        <v>191</v>
      </c>
      <c r="N109" s="52" t="s">
        <v>304</v>
      </c>
      <c r="O109" s="52" t="s">
        <v>24</v>
      </c>
      <c r="P109" s="52" t="s">
        <v>25</v>
      </c>
      <c r="Q109" s="52" t="s">
        <v>529</v>
      </c>
      <c r="R109" s="52" t="s">
        <v>530</v>
      </c>
      <c r="S109" s="52" t="s">
        <v>28</v>
      </c>
      <c r="T109" s="52" t="s">
        <v>29</v>
      </c>
      <c r="U109" s="52" t="s">
        <v>30</v>
      </c>
      <c r="X109" s="23"/>
    </row>
    <row r="110" spans="1:24" customFormat="1" ht="38.25" customHeight="1" x14ac:dyDescent="0.3">
      <c r="A110" s="71" t="s">
        <v>148</v>
      </c>
      <c r="B110" s="49">
        <v>101562</v>
      </c>
      <c r="C110" s="50">
        <v>45506.475787037038</v>
      </c>
      <c r="D110" s="50">
        <v>45527.475763888891</v>
      </c>
      <c r="E110" s="73">
        <v>45506.521527777775</v>
      </c>
      <c r="F110" s="69">
        <f t="shared" si="3"/>
        <v>1</v>
      </c>
      <c r="G110" s="49" t="s">
        <v>531</v>
      </c>
      <c r="H110" s="49">
        <v>8492446254</v>
      </c>
      <c r="I110" s="49" t="s">
        <v>532</v>
      </c>
      <c r="J110" s="49" t="s">
        <v>46</v>
      </c>
      <c r="K110" s="49" t="s">
        <v>20</v>
      </c>
      <c r="L110" s="49" t="s">
        <v>204</v>
      </c>
      <c r="M110" s="49" t="s">
        <v>22</v>
      </c>
      <c r="N110" s="49" t="s">
        <v>533</v>
      </c>
      <c r="O110" s="49" t="s">
        <v>24</v>
      </c>
      <c r="P110" s="49" t="s">
        <v>25</v>
      </c>
      <c r="Q110" s="49" t="s">
        <v>534</v>
      </c>
      <c r="R110" s="49" t="s">
        <v>535</v>
      </c>
      <c r="S110" s="49" t="s">
        <v>28</v>
      </c>
      <c r="T110" s="49" t="s">
        <v>29</v>
      </c>
      <c r="U110" s="49" t="s">
        <v>30</v>
      </c>
      <c r="X110" s="23"/>
    </row>
    <row r="111" spans="1:24" customFormat="1" ht="38.25" customHeight="1" x14ac:dyDescent="0.3">
      <c r="A111" s="71" t="s">
        <v>148</v>
      </c>
      <c r="B111" s="49">
        <v>102491</v>
      </c>
      <c r="C111" s="50">
        <v>45513.525324074071</v>
      </c>
      <c r="D111" s="50">
        <v>45534.525300925925</v>
      </c>
      <c r="E111" s="73">
        <v>45516.521527777775</v>
      </c>
      <c r="F111" s="69">
        <f t="shared" si="3"/>
        <v>2</v>
      </c>
      <c r="G111" s="49" t="s">
        <v>536</v>
      </c>
      <c r="H111" s="49">
        <v>8494102235</v>
      </c>
      <c r="I111" s="49" t="s">
        <v>537</v>
      </c>
      <c r="J111" s="49" t="s">
        <v>19</v>
      </c>
      <c r="K111" s="49" t="s">
        <v>166</v>
      </c>
      <c r="L111" s="49" t="s">
        <v>204</v>
      </c>
      <c r="M111" s="49" t="s">
        <v>39</v>
      </c>
      <c r="N111" s="49" t="s">
        <v>127</v>
      </c>
      <c r="O111" s="49" t="s">
        <v>24</v>
      </c>
      <c r="P111" s="49" t="s">
        <v>176</v>
      </c>
      <c r="Q111" s="49" t="s">
        <v>538</v>
      </c>
      <c r="R111" s="49" t="s">
        <v>539</v>
      </c>
      <c r="S111" s="49" t="s">
        <v>28</v>
      </c>
      <c r="T111" s="49" t="s">
        <v>29</v>
      </c>
      <c r="U111" s="49" t="s">
        <v>30</v>
      </c>
      <c r="X111" s="23"/>
    </row>
    <row r="112" spans="1:24" customFormat="1" ht="38.25" customHeight="1" x14ac:dyDescent="0.3">
      <c r="A112" s="71" t="s">
        <v>148</v>
      </c>
      <c r="B112" s="49">
        <v>102612</v>
      </c>
      <c r="C112" s="50">
        <v>45516.525462962964</v>
      </c>
      <c r="D112" s="50">
        <v>45537.525439814817</v>
      </c>
      <c r="E112" s="73">
        <v>45516.521527777775</v>
      </c>
      <c r="F112" s="69">
        <f t="shared" si="3"/>
        <v>1</v>
      </c>
      <c r="G112" s="49" t="s">
        <v>540</v>
      </c>
      <c r="H112" s="49">
        <v>8098154043</v>
      </c>
      <c r="I112" s="49" t="s">
        <v>541</v>
      </c>
      <c r="J112" s="49" t="s">
        <v>46</v>
      </c>
      <c r="K112" s="49" t="s">
        <v>166</v>
      </c>
      <c r="L112" s="49" t="s">
        <v>38</v>
      </c>
      <c r="M112" s="49" t="s">
        <v>22</v>
      </c>
      <c r="N112" s="49" t="s">
        <v>152</v>
      </c>
      <c r="O112" s="49" t="s">
        <v>24</v>
      </c>
      <c r="P112" s="49" t="s">
        <v>33</v>
      </c>
      <c r="Q112" s="49" t="s">
        <v>542</v>
      </c>
      <c r="R112" s="49" t="s">
        <v>543</v>
      </c>
      <c r="S112" s="49" t="s">
        <v>28</v>
      </c>
      <c r="T112" s="49" t="s">
        <v>29</v>
      </c>
      <c r="U112" s="49" t="s">
        <v>30</v>
      </c>
      <c r="X112" s="23"/>
    </row>
    <row r="113" spans="1:24" customFormat="1" ht="38.25" customHeight="1" x14ac:dyDescent="0.3">
      <c r="A113" s="71" t="s">
        <v>148</v>
      </c>
      <c r="B113" s="49">
        <v>102981</v>
      </c>
      <c r="C113" s="50">
        <v>45519.487476851849</v>
      </c>
      <c r="D113" s="50">
        <v>45540.487476851849</v>
      </c>
      <c r="E113" s="73">
        <v>45519.521527777775</v>
      </c>
      <c r="F113" s="69">
        <f t="shared" si="3"/>
        <v>1</v>
      </c>
      <c r="G113" s="49" t="s">
        <v>544</v>
      </c>
      <c r="H113" s="49">
        <v>8095234626</v>
      </c>
      <c r="I113" s="49" t="s">
        <v>545</v>
      </c>
      <c r="J113" s="49" t="s">
        <v>19</v>
      </c>
      <c r="K113" s="49" t="s">
        <v>166</v>
      </c>
      <c r="L113" s="49" t="s">
        <v>47</v>
      </c>
      <c r="M113" s="49" t="s">
        <v>84</v>
      </c>
      <c r="N113" s="49" t="s">
        <v>520</v>
      </c>
      <c r="O113" s="49" t="s">
        <v>24</v>
      </c>
      <c r="P113" s="49" t="s">
        <v>546</v>
      </c>
      <c r="Q113" s="49" t="s">
        <v>547</v>
      </c>
      <c r="R113" s="49" t="s">
        <v>548</v>
      </c>
      <c r="S113" s="49" t="s">
        <v>43</v>
      </c>
      <c r="T113" s="49" t="s">
        <v>29</v>
      </c>
      <c r="U113" s="49">
        <v>474</v>
      </c>
      <c r="X113" s="23"/>
    </row>
    <row r="114" spans="1:24" customFormat="1" ht="38.25" customHeight="1" x14ac:dyDescent="0.3">
      <c r="A114" s="71" t="s">
        <v>148</v>
      </c>
      <c r="B114" s="49">
        <v>103050</v>
      </c>
      <c r="C114" s="50">
        <v>45519.677731481483</v>
      </c>
      <c r="D114" s="50">
        <v>45540.677708333336</v>
      </c>
      <c r="E114" s="73">
        <v>45523.521527777775</v>
      </c>
      <c r="F114" s="69">
        <f t="shared" si="3"/>
        <v>3</v>
      </c>
      <c r="G114" s="49" t="s">
        <v>549</v>
      </c>
      <c r="H114" s="49">
        <v>8092377340</v>
      </c>
      <c r="I114" s="49" t="s">
        <v>550</v>
      </c>
      <c r="J114" s="49"/>
      <c r="K114" s="49" t="s">
        <v>53</v>
      </c>
      <c r="L114" s="49"/>
      <c r="M114" s="49"/>
      <c r="N114" s="49"/>
      <c r="O114" s="49" t="s">
        <v>24</v>
      </c>
      <c r="P114" s="49" t="s">
        <v>25</v>
      </c>
      <c r="Q114" s="49" t="s">
        <v>551</v>
      </c>
      <c r="R114" s="49" t="s">
        <v>552</v>
      </c>
      <c r="S114" s="49" t="s">
        <v>28</v>
      </c>
      <c r="T114" s="49" t="s">
        <v>29</v>
      </c>
      <c r="U114" s="49" t="s">
        <v>30</v>
      </c>
      <c r="X114" s="23"/>
    </row>
    <row r="115" spans="1:24" customFormat="1" ht="38.25" customHeight="1" x14ac:dyDescent="0.3">
      <c r="A115" s="71" t="s">
        <v>148</v>
      </c>
      <c r="B115" s="49">
        <v>103551</v>
      </c>
      <c r="C115" s="50">
        <v>45530.432604166665</v>
      </c>
      <c r="D115" s="50">
        <v>45551.432604166665</v>
      </c>
      <c r="E115" s="73">
        <v>45531.521527777775</v>
      </c>
      <c r="F115" s="69">
        <f t="shared" si="3"/>
        <v>2</v>
      </c>
      <c r="G115" s="49" t="s">
        <v>553</v>
      </c>
      <c r="H115" s="49">
        <v>18094305242</v>
      </c>
      <c r="I115" s="49" t="s">
        <v>554</v>
      </c>
      <c r="J115" s="49" t="s">
        <v>46</v>
      </c>
      <c r="K115" s="49" t="s">
        <v>20</v>
      </c>
      <c r="L115" s="49" t="s">
        <v>47</v>
      </c>
      <c r="M115" s="49" t="s">
        <v>152</v>
      </c>
      <c r="N115" s="49" t="s">
        <v>304</v>
      </c>
      <c r="O115" s="49" t="s">
        <v>24</v>
      </c>
      <c r="P115" s="49" t="s">
        <v>214</v>
      </c>
      <c r="Q115" s="49" t="s">
        <v>555</v>
      </c>
      <c r="R115" s="49" t="s">
        <v>556</v>
      </c>
      <c r="S115" s="49" t="s">
        <v>43</v>
      </c>
      <c r="T115" s="49" t="s">
        <v>29</v>
      </c>
      <c r="U115" s="49">
        <v>474</v>
      </c>
      <c r="X115" s="23"/>
    </row>
    <row r="116" spans="1:24" customFormat="1" ht="38.25" customHeight="1" x14ac:dyDescent="0.3">
      <c r="A116" s="71" t="s">
        <v>148</v>
      </c>
      <c r="B116" s="49">
        <v>103557</v>
      </c>
      <c r="C116" s="50">
        <v>45530.451851851853</v>
      </c>
      <c r="D116" s="50">
        <v>45551.451828703706</v>
      </c>
      <c r="E116" s="73">
        <v>45531.521527777775</v>
      </c>
      <c r="F116" s="69">
        <f t="shared" si="3"/>
        <v>2</v>
      </c>
      <c r="G116" s="49" t="s">
        <v>414</v>
      </c>
      <c r="H116" s="49">
        <v>8094205852</v>
      </c>
      <c r="I116" s="49" t="s">
        <v>415</v>
      </c>
      <c r="J116" s="49" t="s">
        <v>46</v>
      </c>
      <c r="K116" s="49" t="s">
        <v>20</v>
      </c>
      <c r="L116" s="49" t="s">
        <v>38</v>
      </c>
      <c r="M116" s="49" t="s">
        <v>22</v>
      </c>
      <c r="N116" s="49" t="s">
        <v>152</v>
      </c>
      <c r="O116" s="49" t="s">
        <v>24</v>
      </c>
      <c r="P116" s="49" t="s">
        <v>33</v>
      </c>
      <c r="Q116" s="49" t="s">
        <v>557</v>
      </c>
      <c r="R116" s="49" t="s">
        <v>558</v>
      </c>
      <c r="S116" s="49" t="s">
        <v>28</v>
      </c>
      <c r="T116" s="49" t="s">
        <v>29</v>
      </c>
      <c r="U116" s="49" t="s">
        <v>30</v>
      </c>
      <c r="X116" s="23"/>
    </row>
    <row r="117" spans="1:24" customFormat="1" ht="38.25" customHeight="1" x14ac:dyDescent="0.3">
      <c r="A117" s="71" t="s">
        <v>148</v>
      </c>
      <c r="B117" s="49">
        <v>103562</v>
      </c>
      <c r="C117" s="50">
        <v>45530.484247685185</v>
      </c>
      <c r="D117" s="50">
        <v>45551.484247685185</v>
      </c>
      <c r="E117" s="73">
        <v>45531.521527777775</v>
      </c>
      <c r="F117" s="69">
        <f t="shared" si="3"/>
        <v>2</v>
      </c>
      <c r="G117" s="49" t="s">
        <v>559</v>
      </c>
      <c r="H117" s="49">
        <v>8299407212</v>
      </c>
      <c r="I117" s="49" t="s">
        <v>560</v>
      </c>
      <c r="J117" s="49" t="s">
        <v>19</v>
      </c>
      <c r="K117" s="49" t="s">
        <v>166</v>
      </c>
      <c r="L117" s="49" t="s">
        <v>47</v>
      </c>
      <c r="M117" s="49" t="s">
        <v>22</v>
      </c>
      <c r="N117" s="49" t="s">
        <v>181</v>
      </c>
      <c r="O117" s="49" t="s">
        <v>24</v>
      </c>
      <c r="P117" s="49" t="s">
        <v>358</v>
      </c>
      <c r="Q117" s="49" t="s">
        <v>561</v>
      </c>
      <c r="R117" s="49" t="s">
        <v>562</v>
      </c>
      <c r="S117" s="49" t="s">
        <v>43</v>
      </c>
      <c r="T117" s="49" t="s">
        <v>29</v>
      </c>
      <c r="U117" s="49">
        <v>474</v>
      </c>
      <c r="X117" s="23"/>
    </row>
    <row r="118" spans="1:24" customFormat="1" ht="38.25" customHeight="1" x14ac:dyDescent="0.3">
      <c r="A118" s="71" t="s">
        <v>148</v>
      </c>
      <c r="B118" s="49">
        <v>103566</v>
      </c>
      <c r="C118" s="50">
        <v>45530.4919212963</v>
      </c>
      <c r="D118" s="50">
        <v>45551.4919212963</v>
      </c>
      <c r="E118" s="73">
        <v>45531.521527777775</v>
      </c>
      <c r="F118" s="69">
        <f t="shared" si="3"/>
        <v>2</v>
      </c>
      <c r="G118" s="49" t="s">
        <v>559</v>
      </c>
      <c r="H118" s="49">
        <v>8299407212</v>
      </c>
      <c r="I118" s="49" t="s">
        <v>560</v>
      </c>
      <c r="J118" s="49" t="s">
        <v>19</v>
      </c>
      <c r="K118" s="49" t="s">
        <v>166</v>
      </c>
      <c r="L118" s="49" t="s">
        <v>47</v>
      </c>
      <c r="M118" s="49" t="s">
        <v>22</v>
      </c>
      <c r="N118" s="49" t="s">
        <v>181</v>
      </c>
      <c r="O118" s="49" t="s">
        <v>24</v>
      </c>
      <c r="P118" s="49" t="s">
        <v>358</v>
      </c>
      <c r="Q118" s="49" t="s">
        <v>563</v>
      </c>
      <c r="R118" s="49" t="s">
        <v>564</v>
      </c>
      <c r="S118" s="49" t="s">
        <v>43</v>
      </c>
      <c r="T118" s="49" t="s">
        <v>29</v>
      </c>
      <c r="U118" s="49">
        <v>474</v>
      </c>
      <c r="X118" s="23"/>
    </row>
    <row r="119" spans="1:24" customFormat="1" ht="38.25" customHeight="1" x14ac:dyDescent="0.3">
      <c r="A119" s="71" t="s">
        <v>148</v>
      </c>
      <c r="B119" s="49">
        <v>103712</v>
      </c>
      <c r="C119" s="50">
        <v>45532.560995370368</v>
      </c>
      <c r="D119" s="50">
        <v>45553.560983796298</v>
      </c>
      <c r="E119" s="73">
        <v>45533.521527777775</v>
      </c>
      <c r="F119" s="69">
        <f t="shared" si="3"/>
        <v>2</v>
      </c>
      <c r="G119" s="49" t="s">
        <v>536</v>
      </c>
      <c r="H119" s="49">
        <v>8494102235</v>
      </c>
      <c r="I119" s="49" t="s">
        <v>537</v>
      </c>
      <c r="J119" s="49" t="s">
        <v>19</v>
      </c>
      <c r="K119" s="49" t="s">
        <v>166</v>
      </c>
      <c r="L119" s="49" t="s">
        <v>204</v>
      </c>
      <c r="M119" s="49" t="s">
        <v>39</v>
      </c>
      <c r="N119" s="49" t="s">
        <v>127</v>
      </c>
      <c r="O119" s="49" t="s">
        <v>24</v>
      </c>
      <c r="P119" s="49" t="s">
        <v>25</v>
      </c>
      <c r="Q119" s="49" t="s">
        <v>565</v>
      </c>
      <c r="R119" s="49" t="s">
        <v>566</v>
      </c>
      <c r="S119" s="49" t="s">
        <v>28</v>
      </c>
      <c r="T119" s="49" t="s">
        <v>29</v>
      </c>
      <c r="U119" s="49" t="s">
        <v>30</v>
      </c>
      <c r="X119" s="23"/>
    </row>
    <row r="120" spans="1:24" customFormat="1" ht="38.25" customHeight="1" x14ac:dyDescent="0.3">
      <c r="A120" s="71" t="s">
        <v>148</v>
      </c>
      <c r="B120" s="49">
        <v>103796</v>
      </c>
      <c r="C120" s="50">
        <v>45533.568333333336</v>
      </c>
      <c r="D120" s="50">
        <v>45554.56832175926</v>
      </c>
      <c r="E120" s="73">
        <v>45533.521527777775</v>
      </c>
      <c r="F120" s="69">
        <f t="shared" si="3"/>
        <v>1</v>
      </c>
      <c r="G120" s="49" t="s">
        <v>567</v>
      </c>
      <c r="H120" s="49">
        <v>8099175722</v>
      </c>
      <c r="I120" s="49" t="s">
        <v>568</v>
      </c>
      <c r="J120" s="49" t="s">
        <v>46</v>
      </c>
      <c r="K120" s="49" t="s">
        <v>20</v>
      </c>
      <c r="L120" s="49" t="s">
        <v>38</v>
      </c>
      <c r="M120" s="49" t="s">
        <v>191</v>
      </c>
      <c r="N120" s="49" t="s">
        <v>40</v>
      </c>
      <c r="O120" s="49" t="s">
        <v>24</v>
      </c>
      <c r="P120" s="49" t="s">
        <v>25</v>
      </c>
      <c r="Q120" s="49" t="s">
        <v>569</v>
      </c>
      <c r="R120" s="49" t="s">
        <v>570</v>
      </c>
      <c r="S120" s="49" t="s">
        <v>28</v>
      </c>
      <c r="T120" s="49" t="s">
        <v>29</v>
      </c>
      <c r="U120" s="49" t="s">
        <v>30</v>
      </c>
      <c r="X120" s="23"/>
    </row>
    <row r="121" spans="1:24" customFormat="1" ht="29.25" customHeight="1" x14ac:dyDescent="0.3">
      <c r="A121" s="71" t="s">
        <v>148</v>
      </c>
      <c r="B121" s="49">
        <v>103931</v>
      </c>
      <c r="C121" s="50">
        <v>45537.48337962963</v>
      </c>
      <c r="D121" s="50">
        <v>45558.483356481483</v>
      </c>
      <c r="E121" s="73">
        <v>45537.521527777775</v>
      </c>
      <c r="F121" s="69">
        <f t="shared" si="3"/>
        <v>1</v>
      </c>
      <c r="G121" s="49" t="s">
        <v>571</v>
      </c>
      <c r="H121" s="49">
        <v>8293457398</v>
      </c>
      <c r="I121" s="49" t="s">
        <v>572</v>
      </c>
      <c r="J121" s="49"/>
      <c r="K121" s="49" t="s">
        <v>20</v>
      </c>
      <c r="L121" s="49"/>
      <c r="M121" s="49"/>
      <c r="N121" s="49"/>
      <c r="O121" s="49" t="s">
        <v>24</v>
      </c>
      <c r="P121" s="49" t="s">
        <v>33</v>
      </c>
      <c r="Q121" s="49" t="s">
        <v>573</v>
      </c>
      <c r="R121" s="49" t="s">
        <v>574</v>
      </c>
      <c r="S121" s="49" t="s">
        <v>378</v>
      </c>
      <c r="T121" s="49" t="s">
        <v>29</v>
      </c>
      <c r="U121" s="49" t="s">
        <v>30</v>
      </c>
    </row>
    <row r="122" spans="1:24" customFormat="1" ht="29.25" customHeight="1" x14ac:dyDescent="0.3">
      <c r="A122" s="71" t="s">
        <v>148</v>
      </c>
      <c r="B122" s="49">
        <v>103932</v>
      </c>
      <c r="C122" s="50">
        <v>45537.483414351853</v>
      </c>
      <c r="D122" s="50">
        <v>45558.483391203707</v>
      </c>
      <c r="E122" s="73">
        <v>45537.521527777775</v>
      </c>
      <c r="F122" s="69">
        <f t="shared" si="3"/>
        <v>1</v>
      </c>
      <c r="G122" s="49" t="s">
        <v>571</v>
      </c>
      <c r="H122" s="49">
        <v>8293457398</v>
      </c>
      <c r="I122" s="49" t="s">
        <v>572</v>
      </c>
      <c r="J122" s="49"/>
      <c r="K122" s="49" t="s">
        <v>20</v>
      </c>
      <c r="L122" s="49"/>
      <c r="M122" s="49"/>
      <c r="N122" s="49"/>
      <c r="O122" s="49" t="s">
        <v>24</v>
      </c>
      <c r="P122" s="49" t="s">
        <v>33</v>
      </c>
      <c r="Q122" s="49" t="s">
        <v>573</v>
      </c>
      <c r="R122" s="49" t="s">
        <v>574</v>
      </c>
      <c r="S122" s="49" t="s">
        <v>378</v>
      </c>
      <c r="T122" s="49" t="s">
        <v>29</v>
      </c>
      <c r="U122" s="49" t="s">
        <v>30</v>
      </c>
    </row>
    <row r="123" spans="1:24" customFormat="1" ht="29.25" customHeight="1" x14ac:dyDescent="0.3">
      <c r="A123" s="71" t="s">
        <v>148</v>
      </c>
      <c r="B123" s="49">
        <v>103933</v>
      </c>
      <c r="C123" s="50">
        <v>45537.483449074076</v>
      </c>
      <c r="D123" s="50">
        <v>45558.483425925922</v>
      </c>
      <c r="E123" s="73">
        <v>45537.521527777775</v>
      </c>
      <c r="F123" s="69">
        <f t="shared" si="3"/>
        <v>1</v>
      </c>
      <c r="G123" s="49" t="s">
        <v>571</v>
      </c>
      <c r="H123" s="49">
        <v>8293457398</v>
      </c>
      <c r="I123" s="49" t="s">
        <v>572</v>
      </c>
      <c r="J123" s="49"/>
      <c r="K123" s="49" t="s">
        <v>20</v>
      </c>
      <c r="L123" s="49"/>
      <c r="M123" s="49"/>
      <c r="N123" s="49"/>
      <c r="O123" s="49" t="s">
        <v>24</v>
      </c>
      <c r="P123" s="49" t="s">
        <v>33</v>
      </c>
      <c r="Q123" s="49" t="s">
        <v>573</v>
      </c>
      <c r="R123" s="49" t="s">
        <v>574</v>
      </c>
      <c r="S123" s="49" t="s">
        <v>378</v>
      </c>
      <c r="T123" s="49" t="s">
        <v>29</v>
      </c>
      <c r="U123" s="49" t="s">
        <v>30</v>
      </c>
    </row>
    <row r="124" spans="1:24" customFormat="1" ht="29.25" customHeight="1" x14ac:dyDescent="0.3">
      <c r="A124" s="71" t="s">
        <v>148</v>
      </c>
      <c r="B124" s="49">
        <v>103934</v>
      </c>
      <c r="C124" s="50">
        <v>45537.483483796299</v>
      </c>
      <c r="D124" s="50">
        <v>45558.483460648145</v>
      </c>
      <c r="E124" s="73">
        <v>45537.521527777775</v>
      </c>
      <c r="F124" s="69">
        <f t="shared" si="3"/>
        <v>1</v>
      </c>
      <c r="G124" s="49" t="s">
        <v>571</v>
      </c>
      <c r="H124" s="49">
        <v>8293457398</v>
      </c>
      <c r="I124" s="49" t="s">
        <v>572</v>
      </c>
      <c r="J124" s="49"/>
      <c r="K124" s="49" t="s">
        <v>20</v>
      </c>
      <c r="L124" s="49"/>
      <c r="M124" s="49"/>
      <c r="N124" s="49"/>
      <c r="O124" s="49" t="s">
        <v>24</v>
      </c>
      <c r="P124" s="49" t="s">
        <v>33</v>
      </c>
      <c r="Q124" s="49" t="s">
        <v>573</v>
      </c>
      <c r="R124" s="49" t="s">
        <v>574</v>
      </c>
      <c r="S124" s="49" t="s">
        <v>378</v>
      </c>
      <c r="T124" s="49" t="s">
        <v>29</v>
      </c>
      <c r="U124" s="49" t="s">
        <v>30</v>
      </c>
    </row>
    <row r="125" spans="1:24" customFormat="1" ht="29.25" customHeight="1" x14ac:dyDescent="0.3">
      <c r="A125" s="71" t="s">
        <v>148</v>
      </c>
      <c r="B125" s="49">
        <v>103935</v>
      </c>
      <c r="C125" s="50">
        <v>45537.483518518522</v>
      </c>
      <c r="D125" s="50">
        <v>45558.483495370368</v>
      </c>
      <c r="E125" s="73">
        <v>45537.521527777775</v>
      </c>
      <c r="F125" s="69">
        <f t="shared" si="3"/>
        <v>1</v>
      </c>
      <c r="G125" s="49" t="s">
        <v>571</v>
      </c>
      <c r="H125" s="49">
        <v>8293457398</v>
      </c>
      <c r="I125" s="49" t="s">
        <v>572</v>
      </c>
      <c r="J125" s="49"/>
      <c r="K125" s="49" t="s">
        <v>20</v>
      </c>
      <c r="L125" s="49"/>
      <c r="M125" s="49"/>
      <c r="N125" s="49"/>
      <c r="O125" s="49" t="s">
        <v>24</v>
      </c>
      <c r="P125" s="49" t="s">
        <v>33</v>
      </c>
      <c r="Q125" s="49" t="s">
        <v>573</v>
      </c>
      <c r="R125" s="49" t="s">
        <v>574</v>
      </c>
      <c r="S125" s="49" t="s">
        <v>378</v>
      </c>
      <c r="T125" s="49" t="s">
        <v>29</v>
      </c>
      <c r="U125" s="49" t="s">
        <v>30</v>
      </c>
    </row>
    <row r="126" spans="1:24" customFormat="1" ht="29.25" customHeight="1" x14ac:dyDescent="0.3">
      <c r="A126" s="71" t="s">
        <v>148</v>
      </c>
      <c r="B126" s="49">
        <v>104152</v>
      </c>
      <c r="C126" s="50">
        <v>45540.508344907408</v>
      </c>
      <c r="D126" s="50">
        <v>45561.508321759262</v>
      </c>
      <c r="E126" s="73">
        <v>45541.521527777775</v>
      </c>
      <c r="F126" s="69">
        <f t="shared" si="3"/>
        <v>2</v>
      </c>
      <c r="G126" s="49" t="s">
        <v>414</v>
      </c>
      <c r="H126" s="49">
        <v>8094205852</v>
      </c>
      <c r="I126" s="49" t="s">
        <v>415</v>
      </c>
      <c r="J126" s="49" t="s">
        <v>46</v>
      </c>
      <c r="K126" s="49" t="s">
        <v>20</v>
      </c>
      <c r="L126" s="49" t="s">
        <v>38</v>
      </c>
      <c r="M126" s="49" t="s">
        <v>22</v>
      </c>
      <c r="N126" s="49" t="s">
        <v>152</v>
      </c>
      <c r="O126" s="49" t="s">
        <v>24</v>
      </c>
      <c r="P126" s="49" t="s">
        <v>33</v>
      </c>
      <c r="Q126" s="49" t="s">
        <v>575</v>
      </c>
      <c r="R126" s="49" t="s">
        <v>576</v>
      </c>
      <c r="S126" s="49" t="s">
        <v>28</v>
      </c>
      <c r="T126" s="49" t="s">
        <v>29</v>
      </c>
      <c r="U126" s="49" t="s">
        <v>30</v>
      </c>
    </row>
    <row r="127" spans="1:24" customFormat="1" ht="29.25" customHeight="1" x14ac:dyDescent="0.3">
      <c r="A127" s="71" t="s">
        <v>148</v>
      </c>
      <c r="B127" s="49">
        <v>104168</v>
      </c>
      <c r="C127" s="50">
        <v>45540.644467592596</v>
      </c>
      <c r="D127" s="50">
        <v>45561.644444444442</v>
      </c>
      <c r="E127" s="73">
        <v>45541.521527777775</v>
      </c>
      <c r="F127" s="69">
        <f t="shared" si="3"/>
        <v>2</v>
      </c>
      <c r="G127" s="49" t="s">
        <v>577</v>
      </c>
      <c r="H127" s="49">
        <v>8297990843</v>
      </c>
      <c r="I127" s="49" t="s">
        <v>578</v>
      </c>
      <c r="J127" s="49" t="s">
        <v>19</v>
      </c>
      <c r="K127" s="49" t="s">
        <v>166</v>
      </c>
      <c r="L127" s="49" t="s">
        <v>38</v>
      </c>
      <c r="M127" s="49" t="s">
        <v>191</v>
      </c>
      <c r="N127" s="49" t="s">
        <v>85</v>
      </c>
      <c r="O127" s="49" t="s">
        <v>24</v>
      </c>
      <c r="P127" s="49" t="s">
        <v>33</v>
      </c>
      <c r="Q127" s="49" t="s">
        <v>579</v>
      </c>
      <c r="R127" s="49" t="s">
        <v>580</v>
      </c>
      <c r="S127" s="49" t="s">
        <v>28</v>
      </c>
      <c r="T127" s="49" t="s">
        <v>29</v>
      </c>
      <c r="U127" s="49" t="s">
        <v>30</v>
      </c>
    </row>
    <row r="128" spans="1:24" customFormat="1" ht="29.25" customHeight="1" x14ac:dyDescent="0.3">
      <c r="A128" s="71" t="s">
        <v>148</v>
      </c>
      <c r="B128" s="49">
        <v>104213</v>
      </c>
      <c r="C128" s="50">
        <v>45541.440451388888</v>
      </c>
      <c r="D128" s="50">
        <v>45562.440428240741</v>
      </c>
      <c r="E128" s="73">
        <v>45541.521527777775</v>
      </c>
      <c r="F128" s="69">
        <f t="shared" si="3"/>
        <v>1</v>
      </c>
      <c r="G128" s="49" t="s">
        <v>414</v>
      </c>
      <c r="H128" s="49">
        <v>8094205852</v>
      </c>
      <c r="I128" s="49" t="s">
        <v>415</v>
      </c>
      <c r="J128" s="49" t="s">
        <v>46</v>
      </c>
      <c r="K128" s="49" t="s">
        <v>20</v>
      </c>
      <c r="L128" s="49" t="s">
        <v>38</v>
      </c>
      <c r="M128" s="49" t="s">
        <v>22</v>
      </c>
      <c r="N128" s="49" t="s">
        <v>152</v>
      </c>
      <c r="O128" s="49" t="s">
        <v>24</v>
      </c>
      <c r="P128" s="49" t="s">
        <v>33</v>
      </c>
      <c r="Q128" s="49" t="s">
        <v>581</v>
      </c>
      <c r="R128" s="49" t="s">
        <v>582</v>
      </c>
      <c r="S128" s="49" t="s">
        <v>28</v>
      </c>
      <c r="T128" s="49" t="s">
        <v>29</v>
      </c>
      <c r="U128" s="49" t="s">
        <v>30</v>
      </c>
    </row>
    <row r="129" spans="1:24" customFormat="1" ht="29.25" customHeight="1" x14ac:dyDescent="0.3">
      <c r="A129" s="71" t="s">
        <v>148</v>
      </c>
      <c r="B129" s="49">
        <v>104406</v>
      </c>
      <c r="C129" s="50">
        <v>45545.397465277776</v>
      </c>
      <c r="D129" s="50">
        <v>45566.397430555553</v>
      </c>
      <c r="E129" s="73">
        <v>45546.521527777775</v>
      </c>
      <c r="F129" s="69">
        <f t="shared" si="3"/>
        <v>2</v>
      </c>
      <c r="G129" s="49" t="s">
        <v>583</v>
      </c>
      <c r="H129" s="49">
        <v>8098672860</v>
      </c>
      <c r="I129" s="49" t="s">
        <v>584</v>
      </c>
      <c r="J129" s="49" t="s">
        <v>19</v>
      </c>
      <c r="K129" s="49" t="s">
        <v>20</v>
      </c>
      <c r="L129" s="49" t="s">
        <v>21</v>
      </c>
      <c r="M129" s="49" t="s">
        <v>22</v>
      </c>
      <c r="N129" s="49" t="s">
        <v>304</v>
      </c>
      <c r="O129" s="49" t="s">
        <v>24</v>
      </c>
      <c r="P129" s="49" t="s">
        <v>25</v>
      </c>
      <c r="Q129" s="49" t="s">
        <v>585</v>
      </c>
      <c r="R129" s="49" t="s">
        <v>586</v>
      </c>
      <c r="S129" s="49" t="s">
        <v>28</v>
      </c>
      <c r="T129" s="49" t="s">
        <v>29</v>
      </c>
      <c r="U129" s="49" t="s">
        <v>30</v>
      </c>
    </row>
    <row r="130" spans="1:24" customFormat="1" ht="29.25" customHeight="1" x14ac:dyDescent="0.3">
      <c r="A130" s="71" t="s">
        <v>148</v>
      </c>
      <c r="B130" s="49">
        <v>104495</v>
      </c>
      <c r="C130" s="50">
        <v>45546.55840277778</v>
      </c>
      <c r="D130" s="50">
        <v>45567.558379629627</v>
      </c>
      <c r="E130" s="73">
        <v>45548.521527777775</v>
      </c>
      <c r="F130" s="69">
        <f t="shared" si="3"/>
        <v>3</v>
      </c>
      <c r="G130" s="49" t="s">
        <v>587</v>
      </c>
      <c r="H130" s="49">
        <v>8499120711</v>
      </c>
      <c r="I130" s="49" t="s">
        <v>588</v>
      </c>
      <c r="J130" s="49" t="s">
        <v>19</v>
      </c>
      <c r="K130" s="49" t="s">
        <v>20</v>
      </c>
      <c r="L130" s="49" t="s">
        <v>204</v>
      </c>
      <c r="M130" s="49" t="s">
        <v>191</v>
      </c>
      <c r="N130" s="49" t="s">
        <v>40</v>
      </c>
      <c r="O130" s="49" t="s">
        <v>24</v>
      </c>
      <c r="P130" s="49" t="s">
        <v>546</v>
      </c>
      <c r="Q130" s="49" t="s">
        <v>589</v>
      </c>
      <c r="R130" s="49" t="s">
        <v>590</v>
      </c>
      <c r="S130" s="49" t="s">
        <v>28</v>
      </c>
      <c r="T130" s="49" t="s">
        <v>29</v>
      </c>
      <c r="U130" s="49" t="s">
        <v>30</v>
      </c>
    </row>
    <row r="131" spans="1:24" customFormat="1" ht="29.25" customHeight="1" x14ac:dyDescent="0.3">
      <c r="A131" s="71" t="s">
        <v>148</v>
      </c>
      <c r="B131" s="49">
        <v>104538</v>
      </c>
      <c r="C131" s="50">
        <v>45547.411446759259</v>
      </c>
      <c r="D131" s="50">
        <v>45568.411423611113</v>
      </c>
      <c r="E131" s="73">
        <v>45547.521527777775</v>
      </c>
      <c r="F131" s="69">
        <f t="shared" si="3"/>
        <v>1</v>
      </c>
      <c r="G131" s="49" t="s">
        <v>591</v>
      </c>
      <c r="H131" s="49">
        <v>8297471713</v>
      </c>
      <c r="I131" s="49" t="s">
        <v>592</v>
      </c>
      <c r="J131" s="49" t="s">
        <v>46</v>
      </c>
      <c r="K131" s="49" t="s">
        <v>20</v>
      </c>
      <c r="L131" s="49" t="s">
        <v>38</v>
      </c>
      <c r="M131" s="49" t="s">
        <v>22</v>
      </c>
      <c r="N131" s="49" t="s">
        <v>152</v>
      </c>
      <c r="O131" s="49" t="s">
        <v>24</v>
      </c>
      <c r="P131" s="49" t="s">
        <v>33</v>
      </c>
      <c r="Q131" s="49" t="s">
        <v>593</v>
      </c>
      <c r="R131" s="49" t="s">
        <v>594</v>
      </c>
      <c r="S131" s="49" t="s">
        <v>28</v>
      </c>
      <c r="T131" s="49" t="s">
        <v>29</v>
      </c>
      <c r="U131" s="49" t="s">
        <v>30</v>
      </c>
    </row>
    <row r="132" spans="1:24" customFormat="1" ht="29.25" customHeight="1" x14ac:dyDescent="0.3">
      <c r="A132" s="71" t="s">
        <v>148</v>
      </c>
      <c r="B132" s="49">
        <v>104544</v>
      </c>
      <c r="C132" s="50">
        <v>45547.441874999997</v>
      </c>
      <c r="D132" s="50">
        <v>45568.441874999997</v>
      </c>
      <c r="E132" s="73">
        <v>45547.521527777775</v>
      </c>
      <c r="F132" s="69">
        <f t="shared" si="3"/>
        <v>1</v>
      </c>
      <c r="G132" s="49" t="s">
        <v>595</v>
      </c>
      <c r="H132" s="49">
        <v>8298541793</v>
      </c>
      <c r="I132" s="49" t="s">
        <v>596</v>
      </c>
      <c r="J132" s="49" t="s">
        <v>19</v>
      </c>
      <c r="K132" s="49" t="s">
        <v>20</v>
      </c>
      <c r="L132" s="49" t="s">
        <v>597</v>
      </c>
      <c r="M132" s="49" t="s">
        <v>39</v>
      </c>
      <c r="N132" s="49" t="s">
        <v>40</v>
      </c>
      <c r="O132" s="49" t="s">
        <v>24</v>
      </c>
      <c r="P132" s="49" t="s">
        <v>25</v>
      </c>
      <c r="Q132" s="49" t="s">
        <v>598</v>
      </c>
      <c r="R132" s="49" t="s">
        <v>599</v>
      </c>
      <c r="S132" s="49" t="s">
        <v>43</v>
      </c>
      <c r="T132" s="49" t="s">
        <v>29</v>
      </c>
      <c r="U132" s="49">
        <v>474</v>
      </c>
    </row>
    <row r="133" spans="1:24" customFormat="1" ht="29.25" customHeight="1" x14ac:dyDescent="0.3">
      <c r="A133" s="71" t="s">
        <v>148</v>
      </c>
      <c r="B133" s="49">
        <v>104725</v>
      </c>
      <c r="C133" s="50">
        <v>45551.494212962964</v>
      </c>
      <c r="D133" s="50">
        <v>45572.494189814817</v>
      </c>
      <c r="E133" s="73">
        <v>45551.521527777775</v>
      </c>
      <c r="F133" s="69">
        <f t="shared" si="3"/>
        <v>1</v>
      </c>
      <c r="G133" s="49" t="s">
        <v>600</v>
      </c>
      <c r="H133" s="49">
        <v>8094767570</v>
      </c>
      <c r="I133" s="49" t="s">
        <v>601</v>
      </c>
      <c r="J133" s="49"/>
      <c r="K133" s="49" t="s">
        <v>602</v>
      </c>
      <c r="L133" s="49"/>
      <c r="M133" s="49"/>
      <c r="N133" s="49"/>
      <c r="O133" s="49" t="s">
        <v>24</v>
      </c>
      <c r="P133" s="49" t="s">
        <v>25</v>
      </c>
      <c r="Q133" s="49" t="s">
        <v>603</v>
      </c>
      <c r="R133" s="49" t="s">
        <v>604</v>
      </c>
      <c r="S133" s="49" t="s">
        <v>28</v>
      </c>
      <c r="T133" s="49" t="s">
        <v>29</v>
      </c>
      <c r="U133" s="49" t="s">
        <v>30</v>
      </c>
    </row>
    <row r="134" spans="1:24" customFormat="1" ht="29.25" customHeight="1" x14ac:dyDescent="0.3">
      <c r="A134" s="71" t="s">
        <v>148</v>
      </c>
      <c r="B134" s="49">
        <v>104748</v>
      </c>
      <c r="C134" s="50">
        <v>45551.630798611113</v>
      </c>
      <c r="D134" s="50">
        <v>45572.630798611113</v>
      </c>
      <c r="E134" s="73">
        <v>45551.521527777775</v>
      </c>
      <c r="F134" s="69">
        <f t="shared" si="3"/>
        <v>1</v>
      </c>
      <c r="G134" s="49" t="s">
        <v>605</v>
      </c>
      <c r="H134" s="49">
        <v>8093502694</v>
      </c>
      <c r="I134" s="49" t="s">
        <v>606</v>
      </c>
      <c r="J134" s="49" t="s">
        <v>19</v>
      </c>
      <c r="K134" s="49" t="s">
        <v>460</v>
      </c>
      <c r="L134" s="49" t="s">
        <v>204</v>
      </c>
      <c r="M134" s="49" t="s">
        <v>22</v>
      </c>
      <c r="N134" s="49" t="s">
        <v>85</v>
      </c>
      <c r="O134" s="49" t="s">
        <v>24</v>
      </c>
      <c r="P134" s="49" t="s">
        <v>33</v>
      </c>
      <c r="Q134" s="49" t="s">
        <v>607</v>
      </c>
      <c r="R134" s="49" t="s">
        <v>608</v>
      </c>
      <c r="S134" s="49" t="s">
        <v>43</v>
      </c>
      <c r="T134" s="49" t="s">
        <v>29</v>
      </c>
      <c r="U134" s="49">
        <v>474</v>
      </c>
    </row>
    <row r="135" spans="1:24" customFormat="1" ht="29.25" customHeight="1" x14ac:dyDescent="0.3">
      <c r="A135" s="71" t="s">
        <v>148</v>
      </c>
      <c r="B135" s="49">
        <v>104777</v>
      </c>
      <c r="C135" s="50">
        <v>45552.41988425926</v>
      </c>
      <c r="D135" s="50">
        <v>45573.419849537036</v>
      </c>
      <c r="E135" s="73">
        <v>45552.521527777775</v>
      </c>
      <c r="F135" s="69">
        <f t="shared" si="3"/>
        <v>1</v>
      </c>
      <c r="G135" s="49" t="s">
        <v>609</v>
      </c>
      <c r="H135" s="49">
        <v>829939990</v>
      </c>
      <c r="I135" s="49" t="s">
        <v>610</v>
      </c>
      <c r="J135" s="49" t="s">
        <v>46</v>
      </c>
      <c r="K135" s="49" t="s">
        <v>20</v>
      </c>
      <c r="L135" s="49" t="s">
        <v>47</v>
      </c>
      <c r="M135" s="49" t="s">
        <v>191</v>
      </c>
      <c r="N135" s="49" t="s">
        <v>394</v>
      </c>
      <c r="O135" s="49" t="s">
        <v>24</v>
      </c>
      <c r="P135" s="49" t="s">
        <v>33</v>
      </c>
      <c r="Q135" s="49" t="s">
        <v>611</v>
      </c>
      <c r="R135" s="49" t="s">
        <v>612</v>
      </c>
      <c r="S135" s="49" t="s">
        <v>28</v>
      </c>
      <c r="T135" s="49" t="s">
        <v>29</v>
      </c>
      <c r="U135" s="49" t="s">
        <v>30</v>
      </c>
    </row>
    <row r="136" spans="1:24" customFormat="1" ht="29.25" customHeight="1" x14ac:dyDescent="0.3">
      <c r="A136" s="71" t="s">
        <v>148</v>
      </c>
      <c r="B136" s="49">
        <v>104778</v>
      </c>
      <c r="C136" s="50">
        <v>45552.419918981483</v>
      </c>
      <c r="D136" s="50">
        <v>45573.419895833336</v>
      </c>
      <c r="E136" s="73">
        <v>45552.521527777775</v>
      </c>
      <c r="F136" s="69">
        <f t="shared" si="3"/>
        <v>1</v>
      </c>
      <c r="G136" s="49" t="s">
        <v>609</v>
      </c>
      <c r="H136" s="49">
        <v>829939990</v>
      </c>
      <c r="I136" s="49" t="s">
        <v>610</v>
      </c>
      <c r="J136" s="49" t="s">
        <v>46</v>
      </c>
      <c r="K136" s="49" t="s">
        <v>20</v>
      </c>
      <c r="L136" s="49" t="s">
        <v>47</v>
      </c>
      <c r="M136" s="49" t="s">
        <v>191</v>
      </c>
      <c r="N136" s="49" t="s">
        <v>394</v>
      </c>
      <c r="O136" s="49" t="s">
        <v>24</v>
      </c>
      <c r="P136" s="49" t="s">
        <v>33</v>
      </c>
      <c r="Q136" s="49" t="s">
        <v>611</v>
      </c>
      <c r="R136" s="49" t="s">
        <v>612</v>
      </c>
      <c r="S136" s="49" t="s">
        <v>28</v>
      </c>
      <c r="T136" s="49" t="s">
        <v>29</v>
      </c>
      <c r="U136" s="49" t="s">
        <v>30</v>
      </c>
    </row>
    <row r="137" spans="1:24" customFormat="1" ht="29.25" customHeight="1" x14ac:dyDescent="0.3">
      <c r="A137" s="71" t="s">
        <v>148</v>
      </c>
      <c r="B137" s="49">
        <v>104947</v>
      </c>
      <c r="C137" s="50">
        <v>45554.511493055557</v>
      </c>
      <c r="D137" s="50">
        <v>45575.511469907404</v>
      </c>
      <c r="E137" s="73">
        <v>45555.521527777775</v>
      </c>
      <c r="F137" s="69">
        <f t="shared" si="3"/>
        <v>2</v>
      </c>
      <c r="G137" s="49" t="s">
        <v>613</v>
      </c>
      <c r="H137" s="49">
        <v>8296511022</v>
      </c>
      <c r="I137" s="49" t="s">
        <v>614</v>
      </c>
      <c r="J137" s="49"/>
      <c r="K137" s="49" t="s">
        <v>615</v>
      </c>
      <c r="L137" s="49"/>
      <c r="M137" s="49"/>
      <c r="N137" s="49"/>
      <c r="O137" s="49" t="s">
        <v>24</v>
      </c>
      <c r="P137" s="49" t="s">
        <v>33</v>
      </c>
      <c r="Q137" s="49" t="s">
        <v>616</v>
      </c>
      <c r="R137" s="49" t="s">
        <v>617</v>
      </c>
      <c r="S137" s="49" t="s">
        <v>28</v>
      </c>
      <c r="T137" s="49" t="s">
        <v>29</v>
      </c>
      <c r="U137" s="49" t="s">
        <v>30</v>
      </c>
    </row>
    <row r="138" spans="1:24" customFormat="1" ht="29.25" customHeight="1" x14ac:dyDescent="0.3">
      <c r="A138" s="71" t="s">
        <v>148</v>
      </c>
      <c r="B138" s="49">
        <v>105037</v>
      </c>
      <c r="C138" s="50">
        <v>45557.457476851851</v>
      </c>
      <c r="D138" s="50">
        <v>45580.457453703704</v>
      </c>
      <c r="E138" s="73">
        <v>45561.521527777775</v>
      </c>
      <c r="F138" s="69">
        <f t="shared" si="3"/>
        <v>4</v>
      </c>
      <c r="G138" s="49" t="s">
        <v>618</v>
      </c>
      <c r="H138" s="49">
        <v>8493447060</v>
      </c>
      <c r="I138" s="49" t="s">
        <v>619</v>
      </c>
      <c r="J138" s="49" t="s">
        <v>19</v>
      </c>
      <c r="K138" s="49" t="s">
        <v>166</v>
      </c>
      <c r="L138" s="49" t="s">
        <v>597</v>
      </c>
      <c r="M138" s="49" t="s">
        <v>39</v>
      </c>
      <c r="N138" s="49" t="s">
        <v>39</v>
      </c>
      <c r="O138" s="49" t="s">
        <v>24</v>
      </c>
      <c r="P138" s="49" t="s">
        <v>33</v>
      </c>
      <c r="Q138" s="49" t="s">
        <v>620</v>
      </c>
      <c r="R138" s="49" t="s">
        <v>621</v>
      </c>
      <c r="S138" s="49" t="s">
        <v>28</v>
      </c>
      <c r="T138" s="49" t="s">
        <v>29</v>
      </c>
      <c r="U138" s="49" t="s">
        <v>30</v>
      </c>
    </row>
    <row r="139" spans="1:24" customFormat="1" ht="29.25" customHeight="1" x14ac:dyDescent="0.3">
      <c r="A139" s="71" t="s">
        <v>148</v>
      </c>
      <c r="B139" s="49">
        <v>105132</v>
      </c>
      <c r="C139" s="50">
        <v>45560.43546296296</v>
      </c>
      <c r="D139" s="50">
        <v>45581.43546296296</v>
      </c>
      <c r="E139" s="73">
        <v>45561.521527777775</v>
      </c>
      <c r="F139" s="69">
        <f t="shared" si="3"/>
        <v>2</v>
      </c>
      <c r="G139" s="49" t="s">
        <v>622</v>
      </c>
      <c r="H139" s="49">
        <v>8295995788</v>
      </c>
      <c r="I139" s="49" t="s">
        <v>623</v>
      </c>
      <c r="J139" s="49" t="s">
        <v>46</v>
      </c>
      <c r="K139" s="49" t="s">
        <v>20</v>
      </c>
      <c r="L139" s="49" t="s">
        <v>204</v>
      </c>
      <c r="M139" s="49" t="s">
        <v>191</v>
      </c>
      <c r="N139" s="49" t="s">
        <v>85</v>
      </c>
      <c r="O139" s="49" t="s">
        <v>24</v>
      </c>
      <c r="P139" s="49" t="s">
        <v>25</v>
      </c>
      <c r="Q139" s="49" t="s">
        <v>624</v>
      </c>
      <c r="R139" s="49" t="s">
        <v>625</v>
      </c>
      <c r="S139" s="49" t="s">
        <v>43</v>
      </c>
      <c r="T139" s="49" t="s">
        <v>29</v>
      </c>
      <c r="U139" s="49">
        <v>474</v>
      </c>
    </row>
    <row r="140" spans="1:24" customFormat="1" ht="29.25" customHeight="1" x14ac:dyDescent="0.3">
      <c r="A140" s="71" t="s">
        <v>148</v>
      </c>
      <c r="B140" s="49">
        <v>105198</v>
      </c>
      <c r="C140" s="50">
        <v>45561.451817129629</v>
      </c>
      <c r="D140" s="50">
        <v>45582.451793981483</v>
      </c>
      <c r="E140" s="73">
        <v>45561.521527777775</v>
      </c>
      <c r="F140" s="69">
        <f t="shared" ref="F140:F145" si="4">NETWORKDAYS(C140,E140,X139:X150)</f>
        <v>1</v>
      </c>
      <c r="G140" s="49" t="s">
        <v>626</v>
      </c>
      <c r="H140" s="49">
        <v>8492010160</v>
      </c>
      <c r="I140" s="49" t="s">
        <v>627</v>
      </c>
      <c r="J140" s="49"/>
      <c r="K140" s="49" t="s">
        <v>53</v>
      </c>
      <c r="L140" s="49"/>
      <c r="M140" s="49"/>
      <c r="N140" s="49"/>
      <c r="O140" s="49" t="s">
        <v>24</v>
      </c>
      <c r="P140" s="49" t="s">
        <v>25</v>
      </c>
      <c r="Q140" s="49" t="s">
        <v>628</v>
      </c>
      <c r="R140" s="49" t="s">
        <v>629</v>
      </c>
      <c r="S140" s="49" t="s">
        <v>28</v>
      </c>
      <c r="T140" s="49" t="s">
        <v>29</v>
      </c>
      <c r="U140" s="49" t="s">
        <v>30</v>
      </c>
    </row>
    <row r="141" spans="1:24" customFormat="1" ht="29.25" customHeight="1" x14ac:dyDescent="0.3">
      <c r="A141" s="71" t="s">
        <v>148</v>
      </c>
      <c r="B141" s="49">
        <v>105200</v>
      </c>
      <c r="C141" s="50">
        <v>45561.464537037034</v>
      </c>
      <c r="D141" s="50">
        <v>45582.464537037034</v>
      </c>
      <c r="E141" s="73">
        <v>45561.521527777775</v>
      </c>
      <c r="F141" s="69">
        <f t="shared" si="4"/>
        <v>1</v>
      </c>
      <c r="G141" s="49" t="s">
        <v>630</v>
      </c>
      <c r="H141" s="49">
        <v>7192990913</v>
      </c>
      <c r="I141" s="49" t="s">
        <v>631</v>
      </c>
      <c r="J141" s="49" t="s">
        <v>46</v>
      </c>
      <c r="K141" s="49" t="s">
        <v>632</v>
      </c>
      <c r="L141" s="49" t="s">
        <v>47</v>
      </c>
      <c r="M141" s="49" t="s">
        <v>84</v>
      </c>
      <c r="N141" s="49" t="s">
        <v>85</v>
      </c>
      <c r="O141" s="49" t="s">
        <v>24</v>
      </c>
      <c r="P141" s="49" t="s">
        <v>25</v>
      </c>
      <c r="Q141" s="49" t="s">
        <v>633</v>
      </c>
      <c r="R141" s="49" t="s">
        <v>634</v>
      </c>
      <c r="S141" s="49" t="s">
        <v>43</v>
      </c>
      <c r="T141" s="49" t="s">
        <v>29</v>
      </c>
      <c r="U141" s="49">
        <v>474</v>
      </c>
    </row>
    <row r="142" spans="1:24" customFormat="1" ht="29.25" customHeight="1" x14ac:dyDescent="0.3">
      <c r="A142" s="74" t="s">
        <v>148</v>
      </c>
      <c r="B142" s="75">
        <v>105377</v>
      </c>
      <c r="C142" s="76">
        <v>45565.617650462962</v>
      </c>
      <c r="D142" s="76">
        <v>45586.617627314816</v>
      </c>
      <c r="E142" s="77">
        <v>45566.521527777775</v>
      </c>
      <c r="F142" s="78">
        <f t="shared" si="4"/>
        <v>2</v>
      </c>
      <c r="G142" s="75" t="s">
        <v>635</v>
      </c>
      <c r="H142" s="75">
        <v>8297676058</v>
      </c>
      <c r="I142" s="75" t="s">
        <v>636</v>
      </c>
      <c r="J142" s="75" t="s">
        <v>19</v>
      </c>
      <c r="K142" s="75" t="s">
        <v>166</v>
      </c>
      <c r="L142" s="75" t="s">
        <v>204</v>
      </c>
      <c r="M142" s="75" t="s">
        <v>22</v>
      </c>
      <c r="N142" s="75" t="s">
        <v>265</v>
      </c>
      <c r="O142" s="75" t="s">
        <v>24</v>
      </c>
      <c r="P142" s="75" t="s">
        <v>33</v>
      </c>
      <c r="Q142" s="75" t="s">
        <v>637</v>
      </c>
      <c r="R142" s="75" t="s">
        <v>638</v>
      </c>
      <c r="S142" s="75" t="s">
        <v>28</v>
      </c>
      <c r="T142" s="75" t="s">
        <v>29</v>
      </c>
      <c r="U142" s="75" t="s">
        <v>30</v>
      </c>
    </row>
    <row r="143" spans="1:24" customFormat="1" ht="29.25" customHeight="1" x14ac:dyDescent="0.3">
      <c r="A143" s="71" t="s">
        <v>148</v>
      </c>
      <c r="B143" s="66">
        <v>105382</v>
      </c>
      <c r="C143" s="67">
        <v>45565.670289351852</v>
      </c>
      <c r="D143" s="67">
        <v>45586.670266203706</v>
      </c>
      <c r="E143" s="79">
        <v>45566.521527777775</v>
      </c>
      <c r="F143" s="69">
        <f t="shared" si="4"/>
        <v>2</v>
      </c>
      <c r="G143" s="66" t="s">
        <v>639</v>
      </c>
      <c r="H143" s="66">
        <v>8293411129</v>
      </c>
      <c r="I143" s="66" t="s">
        <v>640</v>
      </c>
      <c r="J143" s="66" t="s">
        <v>46</v>
      </c>
      <c r="K143" s="66" t="s">
        <v>20</v>
      </c>
      <c r="L143" s="66" t="s">
        <v>186</v>
      </c>
      <c r="M143" s="66" t="s">
        <v>22</v>
      </c>
      <c r="N143" s="66" t="s">
        <v>40</v>
      </c>
      <c r="O143" s="66" t="s">
        <v>24</v>
      </c>
      <c r="P143" s="66" t="s">
        <v>59</v>
      </c>
      <c r="Q143" s="66" t="s">
        <v>641</v>
      </c>
      <c r="R143" s="66" t="s">
        <v>642</v>
      </c>
      <c r="S143" s="66" t="s">
        <v>28</v>
      </c>
      <c r="T143" s="66" t="s">
        <v>29</v>
      </c>
      <c r="U143" s="66" t="s">
        <v>30</v>
      </c>
    </row>
    <row r="144" spans="1:24" customFormat="1" ht="38.25" customHeight="1" x14ac:dyDescent="0.3">
      <c r="A144" s="71" t="s">
        <v>99</v>
      </c>
      <c r="B144" s="65"/>
      <c r="C144" s="67">
        <v>45552.419918981483</v>
      </c>
      <c r="D144" s="67">
        <v>45573.419895833336</v>
      </c>
      <c r="E144" s="79">
        <v>45554.521527777775</v>
      </c>
      <c r="F144" s="69">
        <f t="shared" si="4"/>
        <v>3</v>
      </c>
      <c r="G144" s="66" t="s">
        <v>643</v>
      </c>
      <c r="H144" s="66">
        <v>8097937555</v>
      </c>
      <c r="I144" s="80" t="s">
        <v>644</v>
      </c>
      <c r="J144" s="66" t="s">
        <v>46</v>
      </c>
      <c r="K144" s="66" t="s">
        <v>20</v>
      </c>
      <c r="L144" s="66" t="s">
        <v>186</v>
      </c>
      <c r="M144" s="66" t="s">
        <v>22</v>
      </c>
      <c r="N144" s="66" t="s">
        <v>40</v>
      </c>
      <c r="O144" s="66" t="s">
        <v>24</v>
      </c>
      <c r="P144" s="66" t="s">
        <v>25</v>
      </c>
      <c r="Q144" s="66" t="s">
        <v>646</v>
      </c>
      <c r="R144" s="66" t="s">
        <v>645</v>
      </c>
      <c r="S144" s="66" t="s">
        <v>28</v>
      </c>
      <c r="T144" s="65"/>
      <c r="U144" s="66" t="s">
        <v>30</v>
      </c>
      <c r="X144" s="23"/>
    </row>
    <row r="145" spans="1:24" customFormat="1" ht="38.25" customHeight="1" x14ac:dyDescent="0.3">
      <c r="A145" s="74" t="s">
        <v>99</v>
      </c>
      <c r="B145" s="81"/>
      <c r="C145" s="82">
        <v>45553.511493055557</v>
      </c>
      <c r="D145" s="82">
        <v>45574.511469907404</v>
      </c>
      <c r="E145" s="83">
        <v>45554.521527777775</v>
      </c>
      <c r="F145" s="78">
        <f t="shared" si="4"/>
        <v>2</v>
      </c>
      <c r="G145" s="81" t="s">
        <v>647</v>
      </c>
      <c r="H145" s="81">
        <v>8099774032</v>
      </c>
      <c r="I145" s="84" t="s">
        <v>648</v>
      </c>
      <c r="J145" s="81" t="s">
        <v>19</v>
      </c>
      <c r="K145" s="81" t="s">
        <v>20</v>
      </c>
      <c r="L145" s="75" t="s">
        <v>47</v>
      </c>
      <c r="M145" s="81" t="s">
        <v>22</v>
      </c>
      <c r="N145" s="81"/>
      <c r="O145" s="85" t="s">
        <v>24</v>
      </c>
      <c r="P145" s="75" t="s">
        <v>33</v>
      </c>
      <c r="Q145" s="81" t="s">
        <v>649</v>
      </c>
      <c r="R145" s="81" t="s">
        <v>650</v>
      </c>
      <c r="S145" s="85" t="s">
        <v>28</v>
      </c>
      <c r="T145" s="81"/>
      <c r="U145" s="85" t="s">
        <v>30</v>
      </c>
      <c r="X145" s="23"/>
    </row>
    <row r="146" spans="1:24" customFormat="1" ht="26.25" customHeight="1" x14ac:dyDescent="0.3">
      <c r="A146" s="70" t="s">
        <v>148</v>
      </c>
      <c r="B146" s="86">
        <v>105447</v>
      </c>
      <c r="C146" s="87">
        <v>45566.602939814817</v>
      </c>
      <c r="D146" s="87">
        <v>45587.602916666663</v>
      </c>
      <c r="E146" s="87">
        <v>45566.602939814817</v>
      </c>
      <c r="F146" s="72">
        <f t="shared" ref="F146:F157" si="5">NETWORKDAYS(C146,E146,X145:X156)</f>
        <v>1</v>
      </c>
      <c r="G146" s="86" t="s">
        <v>652</v>
      </c>
      <c r="H146" s="86">
        <v>8299041944</v>
      </c>
      <c r="I146" s="86" t="s">
        <v>653</v>
      </c>
      <c r="J146" s="86" t="s">
        <v>46</v>
      </c>
      <c r="K146" s="86" t="s">
        <v>20</v>
      </c>
      <c r="L146" s="86" t="s">
        <v>21</v>
      </c>
      <c r="M146" s="86" t="s">
        <v>22</v>
      </c>
      <c r="N146" s="86" t="s">
        <v>265</v>
      </c>
      <c r="O146" s="86" t="s">
        <v>24</v>
      </c>
      <c r="P146" s="86" t="s">
        <v>25</v>
      </c>
      <c r="Q146" s="86" t="s">
        <v>654</v>
      </c>
      <c r="R146" s="86" t="s">
        <v>655</v>
      </c>
      <c r="S146" s="86" t="s">
        <v>378</v>
      </c>
      <c r="T146" s="86" t="s">
        <v>29</v>
      </c>
      <c r="U146" s="86" t="s">
        <v>30</v>
      </c>
    </row>
    <row r="147" spans="1:24" customFormat="1" ht="26.25" customHeight="1" x14ac:dyDescent="0.3">
      <c r="A147" s="70" t="s">
        <v>148</v>
      </c>
      <c r="B147" s="86">
        <v>105592</v>
      </c>
      <c r="C147" s="87">
        <v>45568.462638888886</v>
      </c>
      <c r="D147" s="87">
        <v>45589.462638888886</v>
      </c>
      <c r="E147" s="87">
        <v>45572.602939814817</v>
      </c>
      <c r="F147" s="72">
        <f t="shared" si="5"/>
        <v>3</v>
      </c>
      <c r="G147" s="86" t="s">
        <v>656</v>
      </c>
      <c r="H147" s="86">
        <v>8494407135</v>
      </c>
      <c r="I147" s="86" t="s">
        <v>657</v>
      </c>
      <c r="J147" s="86" t="s">
        <v>46</v>
      </c>
      <c r="K147" s="86" t="s">
        <v>20</v>
      </c>
      <c r="L147" s="86" t="s">
        <v>204</v>
      </c>
      <c r="M147" s="86" t="s">
        <v>39</v>
      </c>
      <c r="N147" s="86" t="s">
        <v>39</v>
      </c>
      <c r="O147" s="86" t="s">
        <v>24</v>
      </c>
      <c r="P147" s="86" t="s">
        <v>59</v>
      </c>
      <c r="Q147" s="86" t="s">
        <v>658</v>
      </c>
      <c r="R147" s="86" t="s">
        <v>659</v>
      </c>
      <c r="S147" s="86" t="s">
        <v>43</v>
      </c>
      <c r="T147" s="86" t="s">
        <v>29</v>
      </c>
      <c r="U147" s="86">
        <v>474</v>
      </c>
    </row>
    <row r="148" spans="1:24" customFormat="1" ht="26.25" customHeight="1" x14ac:dyDescent="0.3">
      <c r="A148" s="70" t="s">
        <v>148</v>
      </c>
      <c r="B148" s="86">
        <v>105631</v>
      </c>
      <c r="C148" s="87">
        <v>45569.383437500001</v>
      </c>
      <c r="D148" s="87">
        <v>45590.383414351854</v>
      </c>
      <c r="E148" s="87">
        <v>45569.602939814817</v>
      </c>
      <c r="F148" s="72">
        <f t="shared" si="5"/>
        <v>1</v>
      </c>
      <c r="G148" s="86" t="s">
        <v>652</v>
      </c>
      <c r="H148" s="86">
        <v>8299041944</v>
      </c>
      <c r="I148" s="86" t="s">
        <v>653</v>
      </c>
      <c r="J148" s="86" t="s">
        <v>46</v>
      </c>
      <c r="K148" s="86" t="s">
        <v>20</v>
      </c>
      <c r="L148" s="86" t="s">
        <v>21</v>
      </c>
      <c r="M148" s="86" t="s">
        <v>22</v>
      </c>
      <c r="N148" s="86" t="s">
        <v>265</v>
      </c>
      <c r="O148" s="86" t="s">
        <v>24</v>
      </c>
      <c r="P148" s="86" t="s">
        <v>25</v>
      </c>
      <c r="Q148" s="86" t="s">
        <v>660</v>
      </c>
      <c r="R148" s="86" t="s">
        <v>661</v>
      </c>
      <c r="S148" s="86" t="s">
        <v>28</v>
      </c>
      <c r="T148" s="86" t="s">
        <v>29</v>
      </c>
      <c r="U148" s="86" t="s">
        <v>30</v>
      </c>
    </row>
    <row r="149" spans="1:24" customFormat="1" ht="26.25" customHeight="1" x14ac:dyDescent="0.3">
      <c r="A149" s="70" t="s">
        <v>99</v>
      </c>
      <c r="B149" s="86"/>
      <c r="C149" s="87">
        <v>45572.602939814817</v>
      </c>
      <c r="D149" s="87">
        <v>45593.630555555559</v>
      </c>
      <c r="E149" s="87">
        <v>45572.602939814817</v>
      </c>
      <c r="F149" s="72">
        <f t="shared" si="5"/>
        <v>1</v>
      </c>
      <c r="G149" s="86" t="s">
        <v>689</v>
      </c>
      <c r="H149" s="86"/>
      <c r="I149" s="86" t="s">
        <v>690</v>
      </c>
      <c r="J149" s="86" t="s">
        <v>46</v>
      </c>
      <c r="K149" s="86" t="s">
        <v>20</v>
      </c>
      <c r="L149" s="86" t="s">
        <v>21</v>
      </c>
      <c r="M149" s="86" t="s">
        <v>22</v>
      </c>
      <c r="N149" s="86" t="s">
        <v>265</v>
      </c>
      <c r="O149" s="86" t="s">
        <v>24</v>
      </c>
      <c r="P149" s="86" t="s">
        <v>25</v>
      </c>
      <c r="Q149" s="86" t="s">
        <v>691</v>
      </c>
      <c r="R149" s="86" t="s">
        <v>301</v>
      </c>
      <c r="S149" s="86" t="s">
        <v>28</v>
      </c>
      <c r="T149" s="86"/>
      <c r="U149" s="86" t="s">
        <v>30</v>
      </c>
    </row>
    <row r="150" spans="1:24" customFormat="1" ht="26.25" customHeight="1" x14ac:dyDescent="0.3">
      <c r="A150" s="70" t="s">
        <v>148</v>
      </c>
      <c r="B150" s="86">
        <v>105831</v>
      </c>
      <c r="C150" s="87">
        <v>45573.630555555559</v>
      </c>
      <c r="D150" s="87">
        <v>45594.630555555559</v>
      </c>
      <c r="E150" s="87">
        <v>45576.602939814817</v>
      </c>
      <c r="F150" s="72">
        <f t="shared" si="5"/>
        <v>4</v>
      </c>
      <c r="G150" s="86" t="s">
        <v>662</v>
      </c>
      <c r="H150" s="86">
        <v>8094530892</v>
      </c>
      <c r="I150" s="86" t="s">
        <v>663</v>
      </c>
      <c r="J150" s="86" t="s">
        <v>46</v>
      </c>
      <c r="K150" s="86" t="s">
        <v>20</v>
      </c>
      <c r="L150" s="86" t="s">
        <v>21</v>
      </c>
      <c r="M150" s="86" t="s">
        <v>191</v>
      </c>
      <c r="N150" s="86" t="s">
        <v>664</v>
      </c>
      <c r="O150" s="86" t="s">
        <v>24</v>
      </c>
      <c r="P150" s="86" t="s">
        <v>358</v>
      </c>
      <c r="Q150" s="86" t="s">
        <v>665</v>
      </c>
      <c r="R150" s="86" t="s">
        <v>666</v>
      </c>
      <c r="S150" s="86" t="s">
        <v>43</v>
      </c>
      <c r="T150" s="86" t="s">
        <v>29</v>
      </c>
      <c r="U150" s="86">
        <v>474</v>
      </c>
    </row>
    <row r="151" spans="1:24" customFormat="1" ht="26.25" customHeight="1" x14ac:dyDescent="0.3">
      <c r="A151" s="70" t="s">
        <v>148</v>
      </c>
      <c r="B151" s="86">
        <v>106147</v>
      </c>
      <c r="C151" s="87">
        <v>45579.552233796298</v>
      </c>
      <c r="D151" s="87">
        <v>45600.552233796298</v>
      </c>
      <c r="E151" s="87">
        <v>45579.602939814817</v>
      </c>
      <c r="F151" s="72">
        <f t="shared" si="5"/>
        <v>1</v>
      </c>
      <c r="G151" s="86" t="s">
        <v>667</v>
      </c>
      <c r="H151" s="86">
        <v>8297334747</v>
      </c>
      <c r="I151" s="86" t="s">
        <v>668</v>
      </c>
      <c r="J151" s="86" t="s">
        <v>46</v>
      </c>
      <c r="K151" s="86" t="s">
        <v>20</v>
      </c>
      <c r="L151" s="86" t="s">
        <v>21</v>
      </c>
      <c r="M151" s="86" t="s">
        <v>22</v>
      </c>
      <c r="N151" s="86" t="s">
        <v>440</v>
      </c>
      <c r="O151" s="86" t="s">
        <v>24</v>
      </c>
      <c r="P151" s="86" t="s">
        <v>25</v>
      </c>
      <c r="Q151" s="86" t="s">
        <v>669</v>
      </c>
      <c r="R151" s="86" t="s">
        <v>670</v>
      </c>
      <c r="S151" s="86" t="s">
        <v>43</v>
      </c>
      <c r="T151" s="86" t="s">
        <v>29</v>
      </c>
      <c r="U151" s="86">
        <v>474</v>
      </c>
    </row>
    <row r="152" spans="1:24" customFormat="1" ht="26.25" customHeight="1" x14ac:dyDescent="0.3">
      <c r="A152" s="70" t="s">
        <v>148</v>
      </c>
      <c r="B152" s="86">
        <v>106190</v>
      </c>
      <c r="C152" s="87">
        <v>45580.422939814816</v>
      </c>
      <c r="D152" s="87">
        <v>45601.42291666667</v>
      </c>
      <c r="E152" s="87">
        <v>45583.602939814817</v>
      </c>
      <c r="F152" s="72">
        <f t="shared" si="5"/>
        <v>4</v>
      </c>
      <c r="G152" s="86" t="s">
        <v>671</v>
      </c>
      <c r="H152" s="86">
        <v>8298263481</v>
      </c>
      <c r="I152" s="86" t="s">
        <v>672</v>
      </c>
      <c r="J152" s="86"/>
      <c r="K152" s="86" t="s">
        <v>53</v>
      </c>
      <c r="L152" s="86"/>
      <c r="M152" s="86"/>
      <c r="N152" s="86"/>
      <c r="O152" s="86" t="s">
        <v>24</v>
      </c>
      <c r="P152" s="86" t="s">
        <v>214</v>
      </c>
      <c r="Q152" s="86" t="s">
        <v>673</v>
      </c>
      <c r="R152" s="86" t="s">
        <v>674</v>
      </c>
      <c r="S152" s="86" t="s">
        <v>28</v>
      </c>
      <c r="T152" s="86" t="s">
        <v>29</v>
      </c>
      <c r="U152" s="86" t="s">
        <v>30</v>
      </c>
    </row>
    <row r="153" spans="1:24" customFormat="1" ht="26.25" customHeight="1" x14ac:dyDescent="0.3">
      <c r="A153" s="70" t="s">
        <v>148</v>
      </c>
      <c r="B153" s="86">
        <v>106213</v>
      </c>
      <c r="C153" s="87">
        <v>45580.508506944447</v>
      </c>
      <c r="D153" s="87">
        <v>45601.508483796293</v>
      </c>
      <c r="E153" s="87">
        <v>45587.602939814817</v>
      </c>
      <c r="F153" s="72">
        <f t="shared" si="5"/>
        <v>6</v>
      </c>
      <c r="G153" s="86" t="s">
        <v>675</v>
      </c>
      <c r="H153" s="86">
        <v>8498838133</v>
      </c>
      <c r="I153" s="86" t="s">
        <v>676</v>
      </c>
      <c r="J153" s="86" t="s">
        <v>46</v>
      </c>
      <c r="K153" s="86" t="s">
        <v>677</v>
      </c>
      <c r="L153" s="86" t="s">
        <v>38</v>
      </c>
      <c r="M153" s="86" t="s">
        <v>191</v>
      </c>
      <c r="N153" s="86" t="s">
        <v>152</v>
      </c>
      <c r="O153" s="86" t="s">
        <v>24</v>
      </c>
      <c r="P153" s="86" t="s">
        <v>678</v>
      </c>
      <c r="Q153" s="86" t="s">
        <v>679</v>
      </c>
      <c r="R153" s="86" t="s">
        <v>680</v>
      </c>
      <c r="S153" s="86" t="s">
        <v>194</v>
      </c>
      <c r="T153" s="86" t="s">
        <v>29</v>
      </c>
      <c r="U153" s="86" t="s">
        <v>30</v>
      </c>
    </row>
    <row r="154" spans="1:24" customFormat="1" ht="26.25" customHeight="1" x14ac:dyDescent="0.3">
      <c r="A154" s="70" t="s">
        <v>148</v>
      </c>
      <c r="B154" s="86">
        <v>106418</v>
      </c>
      <c r="C154" s="87">
        <v>45583.476238425923</v>
      </c>
      <c r="D154" s="87">
        <v>45604.476215277777</v>
      </c>
      <c r="E154" s="87">
        <v>45583.602939814817</v>
      </c>
      <c r="F154" s="72">
        <f t="shared" si="5"/>
        <v>1</v>
      </c>
      <c r="G154" s="86" t="s">
        <v>681</v>
      </c>
      <c r="H154" s="86">
        <v>8092760009</v>
      </c>
      <c r="I154" s="86" t="s">
        <v>682</v>
      </c>
      <c r="J154" s="86" t="s">
        <v>46</v>
      </c>
      <c r="K154" s="86" t="s">
        <v>78</v>
      </c>
      <c r="L154" s="86" t="s">
        <v>38</v>
      </c>
      <c r="M154" s="86" t="s">
        <v>22</v>
      </c>
      <c r="N154" s="86" t="s">
        <v>40</v>
      </c>
      <c r="O154" s="86" t="s">
        <v>24</v>
      </c>
      <c r="P154" s="86" t="s">
        <v>25</v>
      </c>
      <c r="Q154" s="86" t="s">
        <v>683</v>
      </c>
      <c r="R154" s="86" t="s">
        <v>684</v>
      </c>
      <c r="S154" s="86" t="s">
        <v>28</v>
      </c>
      <c r="T154" s="86" t="s">
        <v>29</v>
      </c>
      <c r="U154" s="86" t="s">
        <v>30</v>
      </c>
    </row>
    <row r="155" spans="1:24" customFormat="1" ht="26.25" customHeight="1" x14ac:dyDescent="0.3">
      <c r="A155" s="70" t="s">
        <v>148</v>
      </c>
      <c r="B155" s="86">
        <v>106437</v>
      </c>
      <c r="C155" s="87">
        <v>45583.672743055555</v>
      </c>
      <c r="D155" s="87">
        <v>45604.672719907408</v>
      </c>
      <c r="E155" s="87">
        <v>45587.602939814817</v>
      </c>
      <c r="F155" s="72">
        <f t="shared" si="5"/>
        <v>3</v>
      </c>
      <c r="G155" s="86" t="s">
        <v>685</v>
      </c>
      <c r="H155" s="86">
        <v>8095760020</v>
      </c>
      <c r="I155" s="86" t="s">
        <v>686</v>
      </c>
      <c r="J155" s="86"/>
      <c r="K155" s="86" t="s">
        <v>78</v>
      </c>
      <c r="L155" s="86"/>
      <c r="M155" s="86"/>
      <c r="N155" s="86"/>
      <c r="O155" s="86" t="s">
        <v>24</v>
      </c>
      <c r="P155" s="86" t="s">
        <v>176</v>
      </c>
      <c r="Q155" s="86" t="s">
        <v>687</v>
      </c>
      <c r="R155" s="86" t="s">
        <v>688</v>
      </c>
      <c r="S155" s="86" t="s">
        <v>28</v>
      </c>
      <c r="T155" s="86"/>
      <c r="U155" s="86" t="s">
        <v>30</v>
      </c>
    </row>
    <row r="156" spans="1:24" customFormat="1" ht="38.25" customHeight="1" x14ac:dyDescent="0.3">
      <c r="A156" s="70" t="s">
        <v>99</v>
      </c>
      <c r="B156" s="70"/>
      <c r="C156" s="87">
        <v>45589.3984375</v>
      </c>
      <c r="D156" s="87">
        <v>45610.672719907408</v>
      </c>
      <c r="E156" s="87">
        <v>45594.602939814817</v>
      </c>
      <c r="F156" s="72">
        <f t="shared" si="5"/>
        <v>4</v>
      </c>
      <c r="G156" s="70" t="s">
        <v>692</v>
      </c>
      <c r="H156" s="70">
        <v>8293523593</v>
      </c>
      <c r="I156" s="70" t="s">
        <v>693</v>
      </c>
      <c r="J156" s="70" t="s">
        <v>46</v>
      </c>
      <c r="K156" s="70" t="s">
        <v>20</v>
      </c>
      <c r="L156" s="86" t="s">
        <v>38</v>
      </c>
      <c r="M156" s="70" t="s">
        <v>22</v>
      </c>
      <c r="N156" s="70"/>
      <c r="O156" s="86" t="s">
        <v>24</v>
      </c>
      <c r="P156" s="70" t="s">
        <v>25</v>
      </c>
      <c r="Q156" s="70" t="s">
        <v>694</v>
      </c>
      <c r="R156" s="70" t="s">
        <v>695</v>
      </c>
      <c r="S156" s="86" t="s">
        <v>28</v>
      </c>
      <c r="T156" s="70"/>
      <c r="U156" s="86" t="s">
        <v>30</v>
      </c>
      <c r="X156" s="23"/>
    </row>
    <row r="157" spans="1:24" customFormat="1" ht="38.25" customHeight="1" x14ac:dyDescent="0.3">
      <c r="A157" s="70" t="s">
        <v>99</v>
      </c>
      <c r="B157" s="70"/>
      <c r="C157" s="87">
        <v>45595.3984375</v>
      </c>
      <c r="D157" s="87">
        <v>45614.672719907408</v>
      </c>
      <c r="E157" s="87">
        <v>45595.602939814817</v>
      </c>
      <c r="F157" s="72">
        <f t="shared" si="5"/>
        <v>1</v>
      </c>
      <c r="G157" s="70" t="s">
        <v>696</v>
      </c>
      <c r="H157" s="70"/>
      <c r="I157" s="70" t="s">
        <v>697</v>
      </c>
      <c r="J157" s="70" t="s">
        <v>19</v>
      </c>
      <c r="K157" s="70" t="s">
        <v>698</v>
      </c>
      <c r="L157" s="86" t="s">
        <v>38</v>
      </c>
      <c r="M157" s="70" t="s">
        <v>22</v>
      </c>
      <c r="N157" s="70"/>
      <c r="O157" s="86" t="s">
        <v>24</v>
      </c>
      <c r="P157" s="70" t="s">
        <v>25</v>
      </c>
      <c r="Q157" s="70" t="s">
        <v>694</v>
      </c>
      <c r="R157" s="70" t="s">
        <v>699</v>
      </c>
      <c r="S157" s="86" t="s">
        <v>28</v>
      </c>
      <c r="T157" s="70"/>
      <c r="U157" s="86" t="s">
        <v>30</v>
      </c>
      <c r="X157" s="23"/>
    </row>
    <row r="158" spans="1:24" ht="38.25" customHeight="1" x14ac:dyDescent="0.3">
      <c r="A158" s="71" t="s">
        <v>148</v>
      </c>
      <c r="B158" s="91">
        <v>107074</v>
      </c>
      <c r="C158" s="73">
        <v>45601.402731481481</v>
      </c>
      <c r="D158" s="73">
        <v>45622.611064814817</v>
      </c>
      <c r="E158" s="79">
        <v>45602.602939814817</v>
      </c>
      <c r="F158" s="69">
        <f t="shared" ref="F158:F160" si="6">NETWORKDAYS(C158,E158,X157:X168)</f>
        <v>2</v>
      </c>
      <c r="G158" s="88" t="s">
        <v>701</v>
      </c>
      <c r="H158" s="88">
        <v>8495699092</v>
      </c>
      <c r="I158" s="88" t="s">
        <v>702</v>
      </c>
      <c r="J158" s="88" t="s">
        <v>19</v>
      </c>
      <c r="K158" s="88" t="s">
        <v>20</v>
      </c>
      <c r="L158" s="88" t="s">
        <v>186</v>
      </c>
      <c r="M158" s="88" t="s">
        <v>39</v>
      </c>
      <c r="N158" s="88" t="s">
        <v>39</v>
      </c>
      <c r="O158" s="88" t="s">
        <v>24</v>
      </c>
      <c r="P158" s="88" t="s">
        <v>33</v>
      </c>
      <c r="Q158" s="88" t="s">
        <v>703</v>
      </c>
      <c r="R158" s="88" t="s">
        <v>704</v>
      </c>
      <c r="S158" s="88" t="s">
        <v>43</v>
      </c>
      <c r="T158" s="88" t="s">
        <v>29</v>
      </c>
      <c r="U158" s="88" t="s">
        <v>30</v>
      </c>
    </row>
    <row r="159" spans="1:24" ht="38.25" customHeight="1" x14ac:dyDescent="0.3">
      <c r="A159" s="71" t="s">
        <v>148</v>
      </c>
      <c r="B159" s="91">
        <v>107168</v>
      </c>
      <c r="C159" s="73">
        <v>45601.568368055552</v>
      </c>
      <c r="D159" s="73">
        <v>45622.776701388888</v>
      </c>
      <c r="E159" s="79">
        <v>45602.602939814817</v>
      </c>
      <c r="F159" s="69">
        <f t="shared" si="6"/>
        <v>2</v>
      </c>
      <c r="G159" s="88" t="s">
        <v>705</v>
      </c>
      <c r="H159" s="88">
        <v>8294776317</v>
      </c>
      <c r="I159" s="88" t="s">
        <v>706</v>
      </c>
      <c r="J159" s="88" t="s">
        <v>19</v>
      </c>
      <c r="K159" s="88" t="s">
        <v>78</v>
      </c>
      <c r="L159" s="88" t="s">
        <v>47</v>
      </c>
      <c r="M159" s="88" t="s">
        <v>84</v>
      </c>
      <c r="N159" s="88" t="s">
        <v>152</v>
      </c>
      <c r="O159" s="88" t="s">
        <v>24</v>
      </c>
      <c r="P159" s="88" t="s">
        <v>25</v>
      </c>
      <c r="Q159" s="88" t="s">
        <v>707</v>
      </c>
      <c r="R159" s="88" t="s">
        <v>708</v>
      </c>
      <c r="S159" s="88" t="s">
        <v>43</v>
      </c>
      <c r="T159" s="88" t="s">
        <v>29</v>
      </c>
      <c r="U159" s="88">
        <v>474</v>
      </c>
    </row>
    <row r="160" spans="1:24" ht="38.25" customHeight="1" x14ac:dyDescent="0.3">
      <c r="A160" s="71" t="s">
        <v>148</v>
      </c>
      <c r="B160" s="91">
        <v>107474</v>
      </c>
      <c r="C160" s="73">
        <v>45608.434942129628</v>
      </c>
      <c r="D160" s="73">
        <v>45629.643275462964</v>
      </c>
      <c r="E160" s="79">
        <v>45608.602939814817</v>
      </c>
      <c r="F160" s="69">
        <f t="shared" si="6"/>
        <v>1</v>
      </c>
      <c r="G160" s="88" t="s">
        <v>709</v>
      </c>
      <c r="H160" s="88">
        <v>8297616363</v>
      </c>
      <c r="I160" s="88" t="s">
        <v>710</v>
      </c>
      <c r="J160" s="88"/>
      <c r="K160" s="88" t="s">
        <v>20</v>
      </c>
      <c r="L160" s="88"/>
      <c r="M160" s="88"/>
      <c r="N160" s="88"/>
      <c r="O160" s="88" t="s">
        <v>24</v>
      </c>
      <c r="P160" s="88" t="s">
        <v>25</v>
      </c>
      <c r="Q160" s="88" t="s">
        <v>711</v>
      </c>
      <c r="R160" s="88" t="s">
        <v>712</v>
      </c>
      <c r="S160" s="88" t="s">
        <v>28</v>
      </c>
      <c r="T160" s="88" t="s">
        <v>29</v>
      </c>
      <c r="U160" s="88" t="s">
        <v>30</v>
      </c>
    </row>
    <row r="161" spans="1:24" ht="38.25" customHeight="1" x14ac:dyDescent="0.3">
      <c r="A161" s="71" t="s">
        <v>148</v>
      </c>
      <c r="B161" s="91">
        <v>107509</v>
      </c>
      <c r="C161" s="73">
        <v>45608.605925925927</v>
      </c>
      <c r="D161" s="73">
        <v>45629.814166666663</v>
      </c>
      <c r="E161" s="79">
        <v>45608.602939814817</v>
      </c>
      <c r="F161" s="69">
        <f t="shared" ref="F161:F170" si="7">NETWORKDAYS(C161,E161,X160:X170)</f>
        <v>1</v>
      </c>
      <c r="G161" s="88" t="s">
        <v>713</v>
      </c>
      <c r="H161" s="88">
        <v>8093382221</v>
      </c>
      <c r="I161" s="88" t="s">
        <v>714</v>
      </c>
      <c r="J161" s="88"/>
      <c r="K161" s="88" t="s">
        <v>53</v>
      </c>
      <c r="L161" s="88"/>
      <c r="M161" s="88"/>
      <c r="N161" s="88"/>
      <c r="O161" s="88" t="s">
        <v>24</v>
      </c>
      <c r="P161" s="88" t="s">
        <v>25</v>
      </c>
      <c r="Q161" s="88" t="s">
        <v>715</v>
      </c>
      <c r="R161" s="88" t="s">
        <v>716</v>
      </c>
      <c r="S161" s="88" t="s">
        <v>28</v>
      </c>
      <c r="T161" s="88" t="s">
        <v>29</v>
      </c>
      <c r="U161" s="88" t="s">
        <v>30</v>
      </c>
    </row>
    <row r="162" spans="1:24" ht="38.25" customHeight="1" x14ac:dyDescent="0.3">
      <c r="A162" s="71" t="s">
        <v>148</v>
      </c>
      <c r="B162" s="91">
        <v>107518</v>
      </c>
      <c r="C162" s="73">
        <v>45608.673298611109</v>
      </c>
      <c r="D162" s="73">
        <v>45629.881562499999</v>
      </c>
      <c r="E162" s="79">
        <v>45609.602939814817</v>
      </c>
      <c r="F162" s="69">
        <f t="shared" si="7"/>
        <v>2</v>
      </c>
      <c r="G162" s="88" t="s">
        <v>717</v>
      </c>
      <c r="H162" s="88">
        <v>8095632206</v>
      </c>
      <c r="I162" s="88" t="s">
        <v>718</v>
      </c>
      <c r="J162" s="88"/>
      <c r="K162" s="88" t="s">
        <v>20</v>
      </c>
      <c r="L162" s="88"/>
      <c r="M162" s="88"/>
      <c r="N162" s="88"/>
      <c r="O162" s="88" t="s">
        <v>24</v>
      </c>
      <c r="P162" s="88" t="s">
        <v>176</v>
      </c>
      <c r="Q162" s="88" t="s">
        <v>719</v>
      </c>
      <c r="R162" s="88" t="s">
        <v>720</v>
      </c>
      <c r="S162" s="88" t="s">
        <v>28</v>
      </c>
      <c r="T162" s="88" t="s">
        <v>29</v>
      </c>
      <c r="U162" s="88" t="s">
        <v>30</v>
      </c>
    </row>
    <row r="163" spans="1:24" ht="38.25" customHeight="1" x14ac:dyDescent="0.3">
      <c r="A163" s="71" t="s">
        <v>148</v>
      </c>
      <c r="B163" s="91">
        <v>107519</v>
      </c>
      <c r="C163" s="73">
        <v>45608.673391203702</v>
      </c>
      <c r="D163" s="73">
        <v>45629.881655092591</v>
      </c>
      <c r="E163" s="79">
        <v>45609.602939814817</v>
      </c>
      <c r="F163" s="69">
        <f t="shared" si="7"/>
        <v>2</v>
      </c>
      <c r="G163" s="88" t="s">
        <v>717</v>
      </c>
      <c r="H163" s="88">
        <v>8095632206</v>
      </c>
      <c r="I163" s="88" t="s">
        <v>718</v>
      </c>
      <c r="J163" s="88"/>
      <c r="K163" s="88" t="s">
        <v>20</v>
      </c>
      <c r="L163" s="88"/>
      <c r="M163" s="88"/>
      <c r="N163" s="88"/>
      <c r="O163" s="88" t="s">
        <v>24</v>
      </c>
      <c r="P163" s="88" t="s">
        <v>176</v>
      </c>
      <c r="Q163" s="88" t="s">
        <v>719</v>
      </c>
      <c r="R163" s="88" t="s">
        <v>720</v>
      </c>
      <c r="S163" s="88" t="s">
        <v>28</v>
      </c>
      <c r="T163" s="88" t="s">
        <v>29</v>
      </c>
      <c r="U163" s="88" t="s">
        <v>30</v>
      </c>
    </row>
    <row r="164" spans="1:24" ht="38.25" customHeight="1" x14ac:dyDescent="0.3">
      <c r="A164" s="71" t="s">
        <v>148</v>
      </c>
      <c r="B164" s="91">
        <v>107520</v>
      </c>
      <c r="C164" s="73">
        <v>45608.673472222225</v>
      </c>
      <c r="D164" s="73">
        <v>45629.881747685184</v>
      </c>
      <c r="E164" s="79">
        <v>45609.602939814817</v>
      </c>
      <c r="F164" s="69">
        <f t="shared" si="7"/>
        <v>2</v>
      </c>
      <c r="G164" s="88" t="s">
        <v>717</v>
      </c>
      <c r="H164" s="88">
        <v>8095632206</v>
      </c>
      <c r="I164" s="88" t="s">
        <v>718</v>
      </c>
      <c r="J164" s="88"/>
      <c r="K164" s="88" t="s">
        <v>20</v>
      </c>
      <c r="L164" s="88"/>
      <c r="M164" s="88"/>
      <c r="N164" s="88"/>
      <c r="O164" s="88" t="s">
        <v>24</v>
      </c>
      <c r="P164" s="88" t="s">
        <v>176</v>
      </c>
      <c r="Q164" s="88" t="s">
        <v>719</v>
      </c>
      <c r="R164" s="88" t="s">
        <v>720</v>
      </c>
      <c r="S164" s="88" t="s">
        <v>28</v>
      </c>
      <c r="T164" s="88" t="s">
        <v>29</v>
      </c>
      <c r="U164" s="88" t="s">
        <v>30</v>
      </c>
    </row>
    <row r="165" spans="1:24" ht="38.25" customHeight="1" x14ac:dyDescent="0.3">
      <c r="A165" s="71" t="s">
        <v>148</v>
      </c>
      <c r="B165" s="91">
        <v>107634</v>
      </c>
      <c r="C165" s="73">
        <v>45610.431087962963</v>
      </c>
      <c r="D165" s="73">
        <v>45631.639421296299</v>
      </c>
      <c r="E165" s="79">
        <v>45610.602939814817</v>
      </c>
      <c r="F165" s="69">
        <f t="shared" si="7"/>
        <v>1</v>
      </c>
      <c r="G165" s="88" t="s">
        <v>721</v>
      </c>
      <c r="H165" s="88">
        <v>8099197694</v>
      </c>
      <c r="I165" s="88" t="s">
        <v>722</v>
      </c>
      <c r="J165" s="88" t="s">
        <v>19</v>
      </c>
      <c r="K165" s="88" t="s">
        <v>20</v>
      </c>
      <c r="L165" s="88" t="s">
        <v>47</v>
      </c>
      <c r="M165" s="88" t="s">
        <v>191</v>
      </c>
      <c r="N165" s="88" t="s">
        <v>394</v>
      </c>
      <c r="O165" s="88" t="s">
        <v>24</v>
      </c>
      <c r="P165" s="88" t="s">
        <v>33</v>
      </c>
      <c r="Q165" s="88" t="s">
        <v>723</v>
      </c>
      <c r="R165" s="88" t="s">
        <v>724</v>
      </c>
      <c r="S165" s="88" t="s">
        <v>43</v>
      </c>
      <c r="T165" s="88" t="s">
        <v>29</v>
      </c>
      <c r="U165" s="88">
        <v>474</v>
      </c>
    </row>
    <row r="166" spans="1:24" ht="38.25" customHeight="1" x14ac:dyDescent="0.3">
      <c r="A166" s="71" t="s">
        <v>148</v>
      </c>
      <c r="B166" s="91">
        <v>107670</v>
      </c>
      <c r="C166" s="73">
        <v>45610.486643518518</v>
      </c>
      <c r="D166" s="73">
        <v>45631.694884259261</v>
      </c>
      <c r="E166" s="79">
        <v>45610.602939814817</v>
      </c>
      <c r="F166" s="69">
        <f t="shared" si="7"/>
        <v>1</v>
      </c>
      <c r="G166" s="88" t="s">
        <v>725</v>
      </c>
      <c r="H166" s="88">
        <v>8092215554</v>
      </c>
      <c r="I166" s="88" t="s">
        <v>726</v>
      </c>
      <c r="J166" s="88"/>
      <c r="K166" s="88" t="s">
        <v>20</v>
      </c>
      <c r="L166" s="88"/>
      <c r="M166" s="88"/>
      <c r="N166" s="88"/>
      <c r="O166" s="88" t="s">
        <v>24</v>
      </c>
      <c r="P166" s="88" t="s">
        <v>176</v>
      </c>
      <c r="Q166" s="88" t="s">
        <v>727</v>
      </c>
      <c r="R166" s="88" t="s">
        <v>728</v>
      </c>
      <c r="S166" s="88" t="s">
        <v>28</v>
      </c>
      <c r="T166" s="88" t="s">
        <v>29</v>
      </c>
      <c r="U166" s="88" t="s">
        <v>30</v>
      </c>
    </row>
    <row r="167" spans="1:24" ht="38.25" customHeight="1" x14ac:dyDescent="0.3">
      <c r="A167" s="71" t="s">
        <v>148</v>
      </c>
      <c r="B167" s="91">
        <v>107751</v>
      </c>
      <c r="C167" s="73">
        <v>45611.810717592591</v>
      </c>
      <c r="D167" s="73">
        <v>45635.018958333334</v>
      </c>
      <c r="E167" s="79">
        <v>45614.602939814817</v>
      </c>
      <c r="F167" s="69">
        <f t="shared" si="7"/>
        <v>2</v>
      </c>
      <c r="G167" s="88" t="s">
        <v>729</v>
      </c>
      <c r="H167" s="88">
        <v>8297997317</v>
      </c>
      <c r="I167" s="88" t="s">
        <v>730</v>
      </c>
      <c r="J167" s="88" t="s">
        <v>19</v>
      </c>
      <c r="K167" s="88" t="s">
        <v>20</v>
      </c>
      <c r="L167" s="88" t="s">
        <v>21</v>
      </c>
      <c r="M167" s="88" t="s">
        <v>22</v>
      </c>
      <c r="N167" s="88" t="s">
        <v>152</v>
      </c>
      <c r="O167" s="88" t="s">
        <v>24</v>
      </c>
      <c r="P167" s="88" t="s">
        <v>25</v>
      </c>
      <c r="Q167" s="88" t="s">
        <v>731</v>
      </c>
      <c r="R167" s="88" t="s">
        <v>732</v>
      </c>
      <c r="S167" s="88" t="s">
        <v>28</v>
      </c>
      <c r="T167" s="88" t="s">
        <v>29</v>
      </c>
      <c r="U167" s="88" t="s">
        <v>30</v>
      </c>
    </row>
    <row r="168" spans="1:24" ht="38.25" customHeight="1" x14ac:dyDescent="0.3">
      <c r="A168" s="71" t="s">
        <v>148</v>
      </c>
      <c r="B168" s="91">
        <v>107808</v>
      </c>
      <c r="C168" s="73">
        <v>45614.434999999998</v>
      </c>
      <c r="D168" s="73">
        <v>45635.643333333333</v>
      </c>
      <c r="E168" s="79">
        <v>45614.602939814817</v>
      </c>
      <c r="F168" s="69">
        <f t="shared" si="7"/>
        <v>1</v>
      </c>
      <c r="G168" s="88" t="s">
        <v>733</v>
      </c>
      <c r="H168" s="88" t="s">
        <v>734</v>
      </c>
      <c r="I168" s="88" t="s">
        <v>735</v>
      </c>
      <c r="J168" s="88"/>
      <c r="K168" s="88" t="s">
        <v>166</v>
      </c>
      <c r="L168" s="88"/>
      <c r="M168" s="88"/>
      <c r="N168" s="88"/>
      <c r="O168" s="88" t="s">
        <v>24</v>
      </c>
      <c r="P168" s="88" t="s">
        <v>214</v>
      </c>
      <c r="Q168" s="88" t="s">
        <v>736</v>
      </c>
      <c r="R168" s="88" t="s">
        <v>737</v>
      </c>
      <c r="S168" s="88" t="s">
        <v>43</v>
      </c>
      <c r="T168" s="88" t="s">
        <v>29</v>
      </c>
      <c r="U168" s="88">
        <v>474</v>
      </c>
    </row>
    <row r="169" spans="1:24" ht="38.25" customHeight="1" x14ac:dyDescent="0.3">
      <c r="A169" s="71" t="s">
        <v>148</v>
      </c>
      <c r="B169" s="91">
        <v>107985</v>
      </c>
      <c r="C169" s="73">
        <v>45617.451111111113</v>
      </c>
      <c r="D169" s="73">
        <v>45638.659317129626</v>
      </c>
      <c r="E169" s="79">
        <v>45617.602939814817</v>
      </c>
      <c r="F169" s="69">
        <f t="shared" si="7"/>
        <v>1</v>
      </c>
      <c r="G169" s="88" t="s">
        <v>738</v>
      </c>
      <c r="H169" s="88">
        <v>8092992796</v>
      </c>
      <c r="I169" s="88" t="s">
        <v>739</v>
      </c>
      <c r="J169" s="88" t="s">
        <v>46</v>
      </c>
      <c r="K169" s="88" t="s">
        <v>20</v>
      </c>
      <c r="L169" s="88" t="s">
        <v>740</v>
      </c>
      <c r="M169" s="88" t="s">
        <v>22</v>
      </c>
      <c r="N169" s="88" t="s">
        <v>741</v>
      </c>
      <c r="O169" s="88" t="s">
        <v>24</v>
      </c>
      <c r="P169" s="88" t="s">
        <v>25</v>
      </c>
      <c r="Q169" s="88" t="s">
        <v>742</v>
      </c>
      <c r="R169" s="88" t="s">
        <v>743</v>
      </c>
      <c r="S169" s="88" t="s">
        <v>28</v>
      </c>
      <c r="T169" s="88" t="s">
        <v>29</v>
      </c>
      <c r="U169" s="88" t="s">
        <v>30</v>
      </c>
    </row>
    <row r="170" spans="1:24" ht="38.25" customHeight="1" x14ac:dyDescent="0.3">
      <c r="A170" s="71" t="s">
        <v>148</v>
      </c>
      <c r="B170" s="91">
        <v>108121</v>
      </c>
      <c r="C170" s="73">
        <v>45621.390497685185</v>
      </c>
      <c r="D170" s="73">
        <v>45642.598726851851</v>
      </c>
      <c r="E170" s="79">
        <v>45621.602939814817</v>
      </c>
      <c r="F170" s="69">
        <f t="shared" si="7"/>
        <v>1</v>
      </c>
      <c r="G170" s="88" t="s">
        <v>744</v>
      </c>
      <c r="H170" s="88">
        <v>8095661848</v>
      </c>
      <c r="I170" s="88" t="s">
        <v>745</v>
      </c>
      <c r="J170" s="88" t="s">
        <v>46</v>
      </c>
      <c r="K170" s="88" t="s">
        <v>20</v>
      </c>
      <c r="L170" s="88" t="s">
        <v>740</v>
      </c>
      <c r="M170" s="88" t="s">
        <v>22</v>
      </c>
      <c r="N170" s="88" t="s">
        <v>85</v>
      </c>
      <c r="O170" s="88" t="s">
        <v>24</v>
      </c>
      <c r="P170" s="88" t="s">
        <v>33</v>
      </c>
      <c r="Q170" s="88" t="s">
        <v>746</v>
      </c>
      <c r="R170" s="88" t="s">
        <v>747</v>
      </c>
      <c r="S170" s="88" t="s">
        <v>28</v>
      </c>
      <c r="T170" s="88" t="s">
        <v>29</v>
      </c>
      <c r="U170" s="88" t="s">
        <v>30</v>
      </c>
    </row>
    <row r="171" spans="1:24" s="56" customFormat="1" ht="38.25" customHeight="1" x14ac:dyDescent="0.3">
      <c r="A171" s="70" t="s">
        <v>148</v>
      </c>
      <c r="B171" s="52">
        <v>108419</v>
      </c>
      <c r="C171" s="53">
        <v>45628.583877314813</v>
      </c>
      <c r="D171" s="53">
        <v>45649.792094907411</v>
      </c>
      <c r="E171" s="53">
        <v>45628.617106481484</v>
      </c>
      <c r="F171" s="72">
        <f t="shared" ref="F171:F177" si="8">NETWORKDAYS(C171,E171,X170:X180)</f>
        <v>1</v>
      </c>
      <c r="G171" s="52" t="s">
        <v>749</v>
      </c>
      <c r="H171" s="52">
        <v>8099527131</v>
      </c>
      <c r="I171" s="52" t="s">
        <v>750</v>
      </c>
      <c r="J171" s="52" t="s">
        <v>46</v>
      </c>
      <c r="K171" s="52" t="s">
        <v>615</v>
      </c>
      <c r="L171" s="52" t="s">
        <v>204</v>
      </c>
      <c r="M171" s="52" t="s">
        <v>191</v>
      </c>
      <c r="N171" s="52" t="s">
        <v>127</v>
      </c>
      <c r="O171" s="52" t="s">
        <v>24</v>
      </c>
      <c r="P171" s="52" t="s">
        <v>33</v>
      </c>
      <c r="Q171" s="52" t="s">
        <v>751</v>
      </c>
      <c r="R171" s="52" t="s">
        <v>752</v>
      </c>
      <c r="S171" s="52" t="s">
        <v>28</v>
      </c>
      <c r="T171" s="52" t="s">
        <v>29</v>
      </c>
      <c r="U171" s="52" t="s">
        <v>30</v>
      </c>
      <c r="X171" s="57"/>
    </row>
    <row r="172" spans="1:24" s="56" customFormat="1" ht="38.25" customHeight="1" x14ac:dyDescent="0.3">
      <c r="A172" s="70" t="s">
        <v>148</v>
      </c>
      <c r="B172" s="52">
        <v>108658</v>
      </c>
      <c r="C172" s="53">
        <v>45630.398680555554</v>
      </c>
      <c r="D172" s="53">
        <v>45651.606932870367</v>
      </c>
      <c r="E172" s="53">
        <v>45630.58697916667</v>
      </c>
      <c r="F172" s="72">
        <f t="shared" si="8"/>
        <v>1</v>
      </c>
      <c r="G172" s="52" t="s">
        <v>753</v>
      </c>
      <c r="H172" s="52">
        <v>8092528330</v>
      </c>
      <c r="I172" s="52" t="s">
        <v>754</v>
      </c>
      <c r="J172" s="52" t="s">
        <v>19</v>
      </c>
      <c r="K172" s="52" t="s">
        <v>755</v>
      </c>
      <c r="L172" s="52" t="s">
        <v>21</v>
      </c>
      <c r="M172" s="52" t="s">
        <v>191</v>
      </c>
      <c r="N172" s="52" t="s">
        <v>40</v>
      </c>
      <c r="O172" s="52" t="s">
        <v>24</v>
      </c>
      <c r="P172" s="52" t="s">
        <v>25</v>
      </c>
      <c r="Q172" s="52" t="s">
        <v>756</v>
      </c>
      <c r="R172" s="52" t="s">
        <v>757</v>
      </c>
      <c r="S172" s="52" t="s">
        <v>28</v>
      </c>
      <c r="T172" s="52" t="s">
        <v>29</v>
      </c>
      <c r="U172" s="52" t="s">
        <v>30</v>
      </c>
      <c r="X172" s="57"/>
    </row>
    <row r="173" spans="1:24" s="56" customFormat="1" ht="38.25" customHeight="1" x14ac:dyDescent="0.3">
      <c r="A173" s="70" t="s">
        <v>148</v>
      </c>
      <c r="B173" s="52">
        <v>108771</v>
      </c>
      <c r="C173" s="53">
        <v>45630.549201388887</v>
      </c>
      <c r="D173" s="53">
        <v>45651.75744212963</v>
      </c>
      <c r="E173" s="53">
        <v>45630.612071759257</v>
      </c>
      <c r="F173" s="72">
        <f t="shared" si="8"/>
        <v>1</v>
      </c>
      <c r="G173" s="52" t="s">
        <v>758</v>
      </c>
      <c r="H173" s="52">
        <v>8494083529</v>
      </c>
      <c r="I173" s="52" t="s">
        <v>759</v>
      </c>
      <c r="J173" s="52" t="s">
        <v>46</v>
      </c>
      <c r="K173" s="52" t="s">
        <v>20</v>
      </c>
      <c r="L173" s="52" t="s">
        <v>38</v>
      </c>
      <c r="M173" s="52" t="s">
        <v>22</v>
      </c>
      <c r="N173" s="52" t="s">
        <v>760</v>
      </c>
      <c r="O173" s="52" t="s">
        <v>24</v>
      </c>
      <c r="P173" s="52" t="s">
        <v>25</v>
      </c>
      <c r="Q173" s="52" t="s">
        <v>761</v>
      </c>
      <c r="R173" s="52" t="s">
        <v>762</v>
      </c>
      <c r="S173" s="52" t="s">
        <v>345</v>
      </c>
      <c r="T173" s="52" t="s">
        <v>29</v>
      </c>
      <c r="U173" s="52" t="s">
        <v>30</v>
      </c>
      <c r="X173" s="57"/>
    </row>
    <row r="174" spans="1:24" s="56" customFormat="1" ht="38.25" customHeight="1" x14ac:dyDescent="0.3">
      <c r="A174" s="70" t="s">
        <v>148</v>
      </c>
      <c r="B174" s="52">
        <v>108939</v>
      </c>
      <c r="C174" s="53">
        <v>45632.613171296296</v>
      </c>
      <c r="D174" s="53">
        <v>45653.821400462963</v>
      </c>
      <c r="E174" s="53">
        <v>45632.622766203705</v>
      </c>
      <c r="F174" s="72">
        <f t="shared" si="8"/>
        <v>1</v>
      </c>
      <c r="G174" s="52" t="s">
        <v>763</v>
      </c>
      <c r="H174" s="52">
        <v>8092416411</v>
      </c>
      <c r="I174" s="52" t="s">
        <v>764</v>
      </c>
      <c r="J174" s="52"/>
      <c r="K174" s="52" t="s">
        <v>78</v>
      </c>
      <c r="L174" s="52"/>
      <c r="M174" s="52"/>
      <c r="N174" s="52"/>
      <c r="O174" s="52" t="s">
        <v>24</v>
      </c>
      <c r="P174" s="52" t="s">
        <v>25</v>
      </c>
      <c r="Q174" s="52" t="s">
        <v>765</v>
      </c>
      <c r="R174" s="52" t="s">
        <v>766</v>
      </c>
      <c r="S174" s="52" t="s">
        <v>28</v>
      </c>
      <c r="T174" s="52" t="s">
        <v>29</v>
      </c>
      <c r="U174" s="52" t="s">
        <v>30</v>
      </c>
      <c r="X174" s="57"/>
    </row>
    <row r="175" spans="1:24" s="56" customFormat="1" ht="38.25" customHeight="1" x14ac:dyDescent="0.3">
      <c r="A175" s="70" t="s">
        <v>148</v>
      </c>
      <c r="B175" s="52">
        <v>109092</v>
      </c>
      <c r="C175" s="53">
        <v>45637.429768518516</v>
      </c>
      <c r="D175" s="53">
        <v>45658.638009259259</v>
      </c>
      <c r="E175" s="53">
        <v>45638.328101851854</v>
      </c>
      <c r="F175" s="72">
        <f t="shared" si="8"/>
        <v>2</v>
      </c>
      <c r="G175" s="52" t="s">
        <v>767</v>
      </c>
      <c r="H175" s="52">
        <v>8295789902</v>
      </c>
      <c r="I175" s="52" t="s">
        <v>768</v>
      </c>
      <c r="J175" s="52" t="s">
        <v>19</v>
      </c>
      <c r="K175" s="52" t="s">
        <v>58</v>
      </c>
      <c r="L175" s="52" t="s">
        <v>204</v>
      </c>
      <c r="M175" s="52" t="s">
        <v>22</v>
      </c>
      <c r="N175" s="52" t="s">
        <v>741</v>
      </c>
      <c r="O175" s="52" t="s">
        <v>24</v>
      </c>
      <c r="P175" s="52" t="s">
        <v>33</v>
      </c>
      <c r="Q175" s="52" t="s">
        <v>769</v>
      </c>
      <c r="R175" s="52" t="s">
        <v>770</v>
      </c>
      <c r="S175" s="52" t="s">
        <v>28</v>
      </c>
      <c r="T175" s="52" t="s">
        <v>29</v>
      </c>
      <c r="U175" s="52" t="s">
        <v>30</v>
      </c>
      <c r="X175" s="57"/>
    </row>
    <row r="176" spans="1:24" s="56" customFormat="1" ht="38.25" customHeight="1" x14ac:dyDescent="0.3">
      <c r="A176" s="70" t="s">
        <v>148</v>
      </c>
      <c r="B176" s="52">
        <v>109193</v>
      </c>
      <c r="C176" s="53">
        <v>45639.395729166667</v>
      </c>
      <c r="D176" s="53">
        <v>45660.604062500002</v>
      </c>
      <c r="E176" s="53">
        <v>45642.445231481484</v>
      </c>
      <c r="F176" s="72">
        <f t="shared" si="8"/>
        <v>2</v>
      </c>
      <c r="G176" s="52" t="s">
        <v>771</v>
      </c>
      <c r="H176" s="52">
        <v>8098864298</v>
      </c>
      <c r="I176" s="52" t="s">
        <v>772</v>
      </c>
      <c r="J176" s="52" t="s">
        <v>46</v>
      </c>
      <c r="K176" s="52" t="s">
        <v>20</v>
      </c>
      <c r="L176" s="52" t="s">
        <v>204</v>
      </c>
      <c r="M176" s="52" t="s">
        <v>191</v>
      </c>
      <c r="N176" s="52" t="s">
        <v>435</v>
      </c>
      <c r="O176" s="52" t="s">
        <v>24</v>
      </c>
      <c r="P176" s="52" t="s">
        <v>25</v>
      </c>
      <c r="Q176" s="52" t="s">
        <v>773</v>
      </c>
      <c r="R176" s="52" t="s">
        <v>774</v>
      </c>
      <c r="S176" s="52" t="s">
        <v>43</v>
      </c>
      <c r="T176" s="52" t="s">
        <v>29</v>
      </c>
      <c r="U176" s="52">
        <v>474</v>
      </c>
      <c r="X176" s="57"/>
    </row>
    <row r="177" spans="1:24" s="56" customFormat="1" ht="38.25" customHeight="1" x14ac:dyDescent="0.3">
      <c r="A177" s="70" t="s">
        <v>148</v>
      </c>
      <c r="B177" s="52">
        <v>109211</v>
      </c>
      <c r="C177" s="53">
        <v>45639.483946759261</v>
      </c>
      <c r="D177" s="53">
        <v>45660.692280092589</v>
      </c>
      <c r="E177" s="53">
        <v>45642.446574074071</v>
      </c>
      <c r="F177" s="72">
        <f t="shared" si="8"/>
        <v>2</v>
      </c>
      <c r="G177" s="52" t="s">
        <v>775</v>
      </c>
      <c r="H177" s="52">
        <v>8298035600</v>
      </c>
      <c r="I177" s="52" t="s">
        <v>776</v>
      </c>
      <c r="J177" s="52" t="s">
        <v>19</v>
      </c>
      <c r="K177" s="52" t="s">
        <v>166</v>
      </c>
      <c r="L177" s="52" t="s">
        <v>186</v>
      </c>
      <c r="M177" s="52" t="s">
        <v>22</v>
      </c>
      <c r="N177" s="52" t="s">
        <v>664</v>
      </c>
      <c r="O177" s="52" t="s">
        <v>24</v>
      </c>
      <c r="P177" s="52" t="s">
        <v>214</v>
      </c>
      <c r="Q177" s="52" t="s">
        <v>777</v>
      </c>
      <c r="R177" s="52" t="s">
        <v>778</v>
      </c>
      <c r="S177" s="52" t="s">
        <v>43</v>
      </c>
      <c r="T177" s="52" t="s">
        <v>29</v>
      </c>
      <c r="U177" s="52">
        <v>474</v>
      </c>
      <c r="X177" s="57"/>
    </row>
    <row r="178" spans="1:24" ht="38.25" customHeight="1" x14ac:dyDescent="0.3">
      <c r="F178" s="92">
        <f>AVERAGE(F2:F177)</f>
        <v>2.6704545454545454</v>
      </c>
    </row>
  </sheetData>
  <hyperlinks>
    <hyperlink ref="I95" r:id="rId1" xr:uid="{FB0576C4-41B3-403D-AA49-F3D2ECFC96DA}"/>
    <hyperlink ref="I144" r:id="rId2" xr:uid="{15A4077F-CDD3-461B-82A5-A6FCF957B7B1}"/>
    <hyperlink ref="I145" r:id="rId3" xr:uid="{CC1BC6C0-3579-4C16-A99C-605B92CD535D}"/>
  </hyperlinks>
  <pageMargins left="0.75" right="0.75" top="1" bottom="1" header="0.5" footer="0.5"/>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7"/>
  <sheetViews>
    <sheetView showGridLines="0" workbookViewId="0">
      <selection activeCell="C9" sqref="C9"/>
    </sheetView>
  </sheetViews>
  <sheetFormatPr baseColWidth="10" defaultColWidth="11.44140625" defaultRowHeight="13.8" x14ac:dyDescent="0.25"/>
  <cols>
    <col min="1" max="1" width="1.109375" style="5" customWidth="1"/>
    <col min="2" max="2" width="19.88671875" style="5" customWidth="1"/>
    <col min="3" max="3" width="11.44140625" style="5"/>
    <col min="4" max="4" width="13" style="5" customWidth="1"/>
    <col min="5" max="5" width="10.33203125" style="5" customWidth="1"/>
    <col min="6" max="6" width="9.5546875" style="5" customWidth="1"/>
    <col min="7" max="7" width="10.33203125" style="5" customWidth="1"/>
    <col min="8" max="8" width="9.5546875" style="5" customWidth="1"/>
    <col min="9" max="16384" width="11.44140625" style="5"/>
  </cols>
  <sheetData>
    <row r="1" spans="2:8" ht="103.5" customHeight="1" x14ac:dyDescent="0.25"/>
    <row r="3" spans="2:8" ht="17.399999999999999" x14ac:dyDescent="0.25">
      <c r="B3" s="96" t="s">
        <v>89</v>
      </c>
      <c r="C3" s="96"/>
      <c r="D3" s="96"/>
      <c r="E3" s="96"/>
      <c r="F3" s="96"/>
      <c r="G3" s="96"/>
      <c r="H3" s="96"/>
    </row>
    <row r="4" spans="2:8" ht="21" customHeight="1" x14ac:dyDescent="0.25">
      <c r="B4" s="97" t="s">
        <v>90</v>
      </c>
      <c r="C4" s="97"/>
      <c r="D4" s="97"/>
      <c r="E4" s="97"/>
      <c r="F4" s="97"/>
      <c r="G4" s="97"/>
      <c r="H4" s="97"/>
    </row>
    <row r="5" spans="2:8" x14ac:dyDescent="0.25">
      <c r="B5" s="98" t="s">
        <v>91</v>
      </c>
      <c r="C5" s="101" t="s">
        <v>92</v>
      </c>
      <c r="D5" s="101" t="s">
        <v>93</v>
      </c>
      <c r="E5" s="104" t="s">
        <v>94</v>
      </c>
      <c r="F5" s="105"/>
      <c r="G5" s="105"/>
      <c r="H5" s="106"/>
    </row>
    <row r="6" spans="2:8" x14ac:dyDescent="0.25">
      <c r="B6" s="99"/>
      <c r="C6" s="102"/>
      <c r="D6" s="102"/>
      <c r="E6" s="104" t="s">
        <v>95</v>
      </c>
      <c r="F6" s="106"/>
      <c r="G6" s="104" t="s">
        <v>96</v>
      </c>
      <c r="H6" s="106"/>
    </row>
    <row r="7" spans="2:8" x14ac:dyDescent="0.25">
      <c r="B7" s="100"/>
      <c r="C7" s="103"/>
      <c r="D7" s="103"/>
      <c r="E7" s="6" t="s">
        <v>97</v>
      </c>
      <c r="F7" s="6" t="s">
        <v>98</v>
      </c>
      <c r="G7" s="6" t="s">
        <v>97</v>
      </c>
      <c r="H7" s="6" t="s">
        <v>98</v>
      </c>
    </row>
    <row r="8" spans="2:8" x14ac:dyDescent="0.25">
      <c r="B8" s="7" t="s">
        <v>99</v>
      </c>
      <c r="C8" s="8">
        <v>0</v>
      </c>
      <c r="D8" s="8">
        <v>0</v>
      </c>
      <c r="E8" s="8">
        <v>0</v>
      </c>
      <c r="F8" s="8">
        <v>0</v>
      </c>
      <c r="G8" s="8">
        <v>0</v>
      </c>
      <c r="H8" s="8">
        <v>0</v>
      </c>
    </row>
    <row r="9" spans="2:8" x14ac:dyDescent="0.25">
      <c r="B9" s="7" t="s">
        <v>100</v>
      </c>
      <c r="C9" s="8">
        <f>13+21+12</f>
        <v>46</v>
      </c>
      <c r="D9" s="8">
        <v>0</v>
      </c>
      <c r="E9" s="8">
        <f>10+14+11</f>
        <v>35</v>
      </c>
      <c r="F9" s="8">
        <f>10+1</f>
        <v>11</v>
      </c>
      <c r="G9" s="8">
        <v>0</v>
      </c>
      <c r="H9" s="8">
        <v>0</v>
      </c>
    </row>
    <row r="10" spans="2:8" x14ac:dyDescent="0.25">
      <c r="B10" s="7" t="s">
        <v>101</v>
      </c>
      <c r="C10" s="8">
        <v>0</v>
      </c>
      <c r="D10" s="8">
        <v>0</v>
      </c>
      <c r="E10" s="8">
        <v>0</v>
      </c>
      <c r="F10" s="8">
        <v>0</v>
      </c>
      <c r="G10" s="8">
        <v>0</v>
      </c>
      <c r="H10" s="8">
        <v>0</v>
      </c>
    </row>
    <row r="11" spans="2:8" x14ac:dyDescent="0.25">
      <c r="B11" s="7" t="s">
        <v>102</v>
      </c>
      <c r="C11" s="8">
        <v>0</v>
      </c>
      <c r="D11" s="8">
        <v>0</v>
      </c>
      <c r="E11" s="8">
        <v>0</v>
      </c>
      <c r="F11" s="8">
        <v>0</v>
      </c>
      <c r="G11" s="8">
        <v>0</v>
      </c>
      <c r="H11" s="8">
        <v>0</v>
      </c>
    </row>
    <row r="12" spans="2:8" x14ac:dyDescent="0.25">
      <c r="B12" s="9" t="s">
        <v>103</v>
      </c>
      <c r="C12" s="6">
        <f>SUM(C8:C11)</f>
        <v>46</v>
      </c>
      <c r="D12" s="6">
        <f>SUM(D8:D11)</f>
        <v>0</v>
      </c>
      <c r="E12" s="6">
        <f>SUM(E8:E11)</f>
        <v>35</v>
      </c>
      <c r="F12" s="6">
        <f>SUM(F8:F11)</f>
        <v>11</v>
      </c>
      <c r="G12" s="6">
        <v>0</v>
      </c>
      <c r="H12" s="6">
        <v>0</v>
      </c>
    </row>
    <row r="13" spans="2:8" x14ac:dyDescent="0.25">
      <c r="B13" s="10"/>
      <c r="C13" s="11"/>
      <c r="D13" s="11"/>
      <c r="E13" s="11"/>
      <c r="F13" s="11"/>
      <c r="G13" s="11"/>
      <c r="H13" s="11"/>
    </row>
    <row r="14" spans="2:8" x14ac:dyDescent="0.25">
      <c r="B14" s="93"/>
      <c r="C14" s="93"/>
      <c r="D14" s="93"/>
      <c r="E14" s="93"/>
      <c r="F14" s="93"/>
      <c r="G14" s="93"/>
      <c r="H14" s="93"/>
    </row>
    <row r="15" spans="2:8" x14ac:dyDescent="0.25">
      <c r="B15" s="94" t="s">
        <v>293</v>
      </c>
      <c r="C15" s="94"/>
      <c r="D15" s="94"/>
      <c r="E15" s="94"/>
      <c r="F15" s="94"/>
      <c r="G15" s="94"/>
      <c r="H15" s="94"/>
    </row>
    <row r="16" spans="2:8" x14ac:dyDescent="0.25">
      <c r="B16" s="95"/>
      <c r="C16" s="95"/>
      <c r="D16" s="95"/>
      <c r="E16" s="95"/>
      <c r="F16" s="95"/>
      <c r="G16" s="95"/>
      <c r="H16" s="95"/>
    </row>
    <row r="17" spans="2:8" x14ac:dyDescent="0.25">
      <c r="B17" s="12"/>
      <c r="C17" s="12"/>
      <c r="D17" s="12"/>
      <c r="E17" s="12"/>
      <c r="F17" s="12"/>
      <c r="G17" s="12"/>
      <c r="H17" s="12"/>
    </row>
  </sheetData>
  <mergeCells count="10">
    <mergeCell ref="B14:H14"/>
    <mergeCell ref="B15:H16"/>
    <mergeCell ref="B3:H3"/>
    <mergeCell ref="B4:H4"/>
    <mergeCell ref="B5:B7"/>
    <mergeCell ref="C5:C7"/>
    <mergeCell ref="D5:D7"/>
    <mergeCell ref="E5:H5"/>
    <mergeCell ref="E6:F6"/>
    <mergeCell ref="G6:H6"/>
  </mergeCells>
  <printOptions horizontalCentered="1" verticalCentered="1"/>
  <pageMargins left="0.24" right="0.24" top="0.75" bottom="0.75" header="0.31" footer="0.3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17298-84E0-4D4A-9EA6-C3FB23A0AF16}">
  <dimension ref="B1:H17"/>
  <sheetViews>
    <sheetView showGridLines="0" workbookViewId="0">
      <selection activeCell="B15" sqref="B15:H16"/>
    </sheetView>
  </sheetViews>
  <sheetFormatPr baseColWidth="10" defaultColWidth="11.44140625" defaultRowHeight="13.8" x14ac:dyDescent="0.25"/>
  <cols>
    <col min="1" max="1" width="1.109375" style="5" customWidth="1"/>
    <col min="2" max="2" width="19.88671875" style="5" customWidth="1"/>
    <col min="3" max="3" width="12.33203125" style="5" bestFit="1" customWidth="1"/>
    <col min="4" max="4" width="13" style="5" customWidth="1"/>
    <col min="5" max="5" width="10.33203125" style="5" customWidth="1"/>
    <col min="6" max="6" width="9.5546875" style="5" customWidth="1"/>
    <col min="7" max="7" width="10.33203125" style="5" customWidth="1"/>
    <col min="8" max="8" width="9.5546875" style="5" customWidth="1"/>
    <col min="9" max="16384" width="11.44140625" style="5"/>
  </cols>
  <sheetData>
    <row r="1" spans="2:8" ht="103.5" customHeight="1" x14ac:dyDescent="0.25"/>
    <row r="3" spans="2:8" ht="17.399999999999999" x14ac:dyDescent="0.25">
      <c r="B3" s="96" t="s">
        <v>89</v>
      </c>
      <c r="C3" s="96"/>
      <c r="D3" s="96"/>
      <c r="E3" s="96"/>
      <c r="F3" s="96"/>
      <c r="G3" s="96"/>
      <c r="H3" s="96"/>
    </row>
    <row r="4" spans="2:8" ht="22.5" customHeight="1" x14ac:dyDescent="0.25">
      <c r="B4" s="97" t="s">
        <v>143</v>
      </c>
      <c r="C4" s="97"/>
      <c r="D4" s="97"/>
      <c r="E4" s="97"/>
      <c r="F4" s="97"/>
      <c r="G4" s="97"/>
      <c r="H4" s="97"/>
    </row>
    <row r="5" spans="2:8" x14ac:dyDescent="0.25">
      <c r="B5" s="98" t="s">
        <v>91</v>
      </c>
      <c r="C5" s="101" t="s">
        <v>92</v>
      </c>
      <c r="D5" s="101" t="s">
        <v>93</v>
      </c>
      <c r="E5" s="104" t="s">
        <v>94</v>
      </c>
      <c r="F5" s="105"/>
      <c r="G5" s="105"/>
      <c r="H5" s="106"/>
    </row>
    <row r="6" spans="2:8" x14ac:dyDescent="0.25">
      <c r="B6" s="99"/>
      <c r="C6" s="102"/>
      <c r="D6" s="102"/>
      <c r="E6" s="104" t="s">
        <v>95</v>
      </c>
      <c r="F6" s="106"/>
      <c r="G6" s="104" t="s">
        <v>96</v>
      </c>
      <c r="H6" s="106"/>
    </row>
    <row r="7" spans="2:8" x14ac:dyDescent="0.25">
      <c r="B7" s="100"/>
      <c r="C7" s="103"/>
      <c r="D7" s="103"/>
      <c r="E7" s="6" t="s">
        <v>97</v>
      </c>
      <c r="F7" s="6" t="s">
        <v>98</v>
      </c>
      <c r="G7" s="6" t="s">
        <v>97</v>
      </c>
      <c r="H7" s="6" t="s">
        <v>98</v>
      </c>
    </row>
    <row r="8" spans="2:8" x14ac:dyDescent="0.25">
      <c r="B8" s="7" t="s">
        <v>99</v>
      </c>
      <c r="C8" s="8">
        <v>1</v>
      </c>
      <c r="D8" s="8">
        <v>0</v>
      </c>
      <c r="E8" s="8">
        <v>0</v>
      </c>
      <c r="F8" s="8">
        <v>0</v>
      </c>
      <c r="G8" s="8">
        <v>0</v>
      </c>
      <c r="H8" s="8">
        <v>0</v>
      </c>
    </row>
    <row r="9" spans="2:8" x14ac:dyDescent="0.25">
      <c r="B9" s="7" t="s">
        <v>100</v>
      </c>
      <c r="C9" s="8">
        <f>18+14+15</f>
        <v>47</v>
      </c>
      <c r="D9" s="8">
        <v>0</v>
      </c>
      <c r="E9" s="8">
        <f>17+12+16</f>
        <v>45</v>
      </c>
      <c r="F9" s="8">
        <f>1+2</f>
        <v>3</v>
      </c>
      <c r="G9" s="8">
        <v>0</v>
      </c>
      <c r="H9" s="8">
        <v>0</v>
      </c>
    </row>
    <row r="10" spans="2:8" x14ac:dyDescent="0.25">
      <c r="B10" s="7" t="s">
        <v>101</v>
      </c>
      <c r="C10" s="8">
        <v>0</v>
      </c>
      <c r="D10" s="8">
        <v>0</v>
      </c>
      <c r="E10" s="8">
        <v>0</v>
      </c>
      <c r="F10" s="8">
        <v>0</v>
      </c>
      <c r="G10" s="8">
        <v>0</v>
      </c>
      <c r="H10" s="8">
        <v>0</v>
      </c>
    </row>
    <row r="11" spans="2:8" x14ac:dyDescent="0.25">
      <c r="B11" s="7" t="s">
        <v>102</v>
      </c>
      <c r="C11" s="8">
        <v>0</v>
      </c>
      <c r="D11" s="8">
        <v>0</v>
      </c>
      <c r="E11" s="8">
        <v>0</v>
      </c>
      <c r="F11" s="8">
        <v>0</v>
      </c>
      <c r="G11" s="8">
        <v>0</v>
      </c>
      <c r="H11" s="8">
        <v>0</v>
      </c>
    </row>
    <row r="12" spans="2:8" x14ac:dyDescent="0.25">
      <c r="B12" s="9" t="s">
        <v>103</v>
      </c>
      <c r="C12" s="6">
        <f>SUM(C8:C11)</f>
        <v>48</v>
      </c>
      <c r="D12" s="6">
        <f>SUM(D8:D11)</f>
        <v>0</v>
      </c>
      <c r="E12" s="6">
        <f>SUM(E8:E11)</f>
        <v>45</v>
      </c>
      <c r="F12" s="6">
        <f>SUM(F8:F11)</f>
        <v>3</v>
      </c>
      <c r="G12" s="6">
        <v>0</v>
      </c>
      <c r="H12" s="6">
        <v>0</v>
      </c>
    </row>
    <row r="13" spans="2:8" x14ac:dyDescent="0.25">
      <c r="B13" s="10"/>
      <c r="C13" s="11"/>
      <c r="D13" s="11"/>
      <c r="E13" s="11"/>
      <c r="F13" s="11"/>
      <c r="G13" s="11"/>
      <c r="H13" s="11"/>
    </row>
    <row r="14" spans="2:8" x14ac:dyDescent="0.25">
      <c r="B14" s="93"/>
      <c r="C14" s="93"/>
      <c r="D14" s="93"/>
      <c r="E14" s="93"/>
      <c r="F14" s="93"/>
      <c r="G14" s="93"/>
      <c r="H14" s="93"/>
    </row>
    <row r="15" spans="2:8" x14ac:dyDescent="0.25">
      <c r="B15" s="94" t="s">
        <v>480</v>
      </c>
      <c r="C15" s="94"/>
      <c r="D15" s="94"/>
      <c r="E15" s="94"/>
      <c r="F15" s="94"/>
      <c r="G15" s="94"/>
      <c r="H15" s="94"/>
    </row>
    <row r="16" spans="2:8" x14ac:dyDescent="0.25">
      <c r="B16" s="95"/>
      <c r="C16" s="95"/>
      <c r="D16" s="95"/>
      <c r="E16" s="95"/>
      <c r="F16" s="95"/>
      <c r="G16" s="95"/>
      <c r="H16" s="95"/>
    </row>
    <row r="17" spans="2:8" x14ac:dyDescent="0.25">
      <c r="B17" s="12"/>
      <c r="C17" s="12"/>
      <c r="D17" s="12"/>
      <c r="E17" s="12"/>
      <c r="F17" s="12"/>
      <c r="G17" s="12"/>
      <c r="H17" s="12"/>
    </row>
  </sheetData>
  <mergeCells count="10">
    <mergeCell ref="B14:H14"/>
    <mergeCell ref="B15:H16"/>
    <mergeCell ref="B3:H3"/>
    <mergeCell ref="B4:H4"/>
    <mergeCell ref="B5:B7"/>
    <mergeCell ref="C5:C7"/>
    <mergeCell ref="D5:D7"/>
    <mergeCell ref="E5:H5"/>
    <mergeCell ref="E6:F6"/>
    <mergeCell ref="G6:H6"/>
  </mergeCells>
  <printOptions horizontalCentered="1" verticalCentered="1"/>
  <pageMargins left="0.24" right="0.24" top="0.75" bottom="0.75" header="0.31" footer="0.3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2A96-3127-4EFB-BA8E-7FD045F51D13}">
  <dimension ref="B1:H17"/>
  <sheetViews>
    <sheetView showGridLines="0" workbookViewId="0">
      <selection activeCell="C9" sqref="C9"/>
    </sheetView>
  </sheetViews>
  <sheetFormatPr baseColWidth="10" defaultColWidth="11.44140625" defaultRowHeight="13.8" x14ac:dyDescent="0.25"/>
  <cols>
    <col min="1" max="1" width="1.109375" style="5" customWidth="1"/>
    <col min="2" max="2" width="19.88671875" style="5" customWidth="1"/>
    <col min="3" max="3" width="11.44140625" style="5"/>
    <col min="4" max="4" width="13" style="5" customWidth="1"/>
    <col min="5" max="5" width="10.33203125" style="5" customWidth="1"/>
    <col min="6" max="6" width="9.5546875" style="5" customWidth="1"/>
    <col min="7" max="7" width="10.33203125" style="5" customWidth="1"/>
    <col min="8" max="8" width="9.5546875" style="5" customWidth="1"/>
    <col min="9" max="16384" width="11.44140625" style="5"/>
  </cols>
  <sheetData>
    <row r="1" spans="2:8" ht="103.5" customHeight="1" x14ac:dyDescent="0.25"/>
    <row r="3" spans="2:8" ht="17.399999999999999" x14ac:dyDescent="0.25">
      <c r="B3" s="96" t="s">
        <v>89</v>
      </c>
      <c r="C3" s="96"/>
      <c r="D3" s="96"/>
      <c r="E3" s="96"/>
      <c r="F3" s="96"/>
      <c r="G3" s="96"/>
      <c r="H3" s="96"/>
    </row>
    <row r="4" spans="2:8" ht="21.75" customHeight="1" x14ac:dyDescent="0.25">
      <c r="B4" s="97" t="s">
        <v>144</v>
      </c>
      <c r="C4" s="97"/>
      <c r="D4" s="97"/>
      <c r="E4" s="97"/>
      <c r="F4" s="97"/>
      <c r="G4" s="97"/>
      <c r="H4" s="97"/>
    </row>
    <row r="5" spans="2:8" x14ac:dyDescent="0.25">
      <c r="B5" s="98" t="s">
        <v>91</v>
      </c>
      <c r="C5" s="101" t="s">
        <v>92</v>
      </c>
      <c r="D5" s="101" t="s">
        <v>93</v>
      </c>
      <c r="E5" s="104" t="s">
        <v>94</v>
      </c>
      <c r="F5" s="105"/>
      <c r="G5" s="105"/>
      <c r="H5" s="106"/>
    </row>
    <row r="6" spans="2:8" x14ac:dyDescent="0.25">
      <c r="B6" s="99"/>
      <c r="C6" s="102"/>
      <c r="D6" s="102"/>
      <c r="E6" s="104" t="s">
        <v>95</v>
      </c>
      <c r="F6" s="106"/>
      <c r="G6" s="104" t="s">
        <v>96</v>
      </c>
      <c r="H6" s="106"/>
    </row>
    <row r="7" spans="2:8" x14ac:dyDescent="0.25">
      <c r="B7" s="100"/>
      <c r="C7" s="103"/>
      <c r="D7" s="103"/>
      <c r="E7" s="6" t="s">
        <v>97</v>
      </c>
      <c r="F7" s="6" t="s">
        <v>98</v>
      </c>
      <c r="G7" s="6" t="s">
        <v>97</v>
      </c>
      <c r="H7" s="6" t="s">
        <v>98</v>
      </c>
    </row>
    <row r="8" spans="2:8" x14ac:dyDescent="0.25">
      <c r="B8" s="7" t="s">
        <v>99</v>
      </c>
      <c r="C8" s="8">
        <v>2</v>
      </c>
      <c r="D8" s="8">
        <v>0</v>
      </c>
      <c r="E8" s="8">
        <v>2</v>
      </c>
      <c r="F8" s="8">
        <v>0</v>
      </c>
      <c r="G8" s="8">
        <v>0</v>
      </c>
      <c r="H8" s="8">
        <v>0</v>
      </c>
    </row>
    <row r="9" spans="2:8" x14ac:dyDescent="0.25">
      <c r="B9" s="7" t="s">
        <v>100</v>
      </c>
      <c r="C9" s="8">
        <f>14+11+23</f>
        <v>48</v>
      </c>
      <c r="D9" s="8">
        <v>0</v>
      </c>
      <c r="E9" s="8">
        <f>14+11+23</f>
        <v>48</v>
      </c>
      <c r="F9" s="8">
        <v>0</v>
      </c>
      <c r="G9" s="8">
        <v>0</v>
      </c>
      <c r="H9" s="8">
        <v>0</v>
      </c>
    </row>
    <row r="10" spans="2:8" x14ac:dyDescent="0.25">
      <c r="B10" s="7" t="s">
        <v>101</v>
      </c>
      <c r="C10" s="8">
        <v>0</v>
      </c>
      <c r="D10" s="8">
        <v>0</v>
      </c>
      <c r="E10" s="8">
        <v>0</v>
      </c>
      <c r="F10" s="8">
        <v>0</v>
      </c>
      <c r="G10" s="8">
        <v>0</v>
      </c>
      <c r="H10" s="8">
        <v>0</v>
      </c>
    </row>
    <row r="11" spans="2:8" x14ac:dyDescent="0.25">
      <c r="B11" s="7" t="s">
        <v>102</v>
      </c>
      <c r="C11" s="8">
        <v>0</v>
      </c>
      <c r="D11" s="8">
        <v>0</v>
      </c>
      <c r="E11" s="8">
        <v>0</v>
      </c>
      <c r="F11" s="8">
        <v>0</v>
      </c>
      <c r="G11" s="8">
        <v>0</v>
      </c>
      <c r="H11" s="8">
        <v>0</v>
      </c>
    </row>
    <row r="12" spans="2:8" x14ac:dyDescent="0.25">
      <c r="B12" s="9" t="s">
        <v>103</v>
      </c>
      <c r="C12" s="6">
        <f>SUM(C8:C11)</f>
        <v>50</v>
      </c>
      <c r="D12" s="6">
        <f>SUM(D8:D11)</f>
        <v>0</v>
      </c>
      <c r="E12" s="6">
        <f>SUM(E8:E11)</f>
        <v>50</v>
      </c>
      <c r="F12" s="6">
        <f>SUM(F8:F11)</f>
        <v>0</v>
      </c>
      <c r="G12" s="6">
        <v>0</v>
      </c>
      <c r="H12" s="6">
        <v>0</v>
      </c>
    </row>
    <row r="13" spans="2:8" x14ac:dyDescent="0.25">
      <c r="B13" s="10"/>
      <c r="C13" s="11"/>
      <c r="D13" s="11"/>
      <c r="E13" s="11"/>
      <c r="F13" s="11"/>
      <c r="G13" s="11"/>
      <c r="H13" s="11"/>
    </row>
    <row r="14" spans="2:8" x14ac:dyDescent="0.25">
      <c r="B14" s="93"/>
      <c r="C14" s="93"/>
      <c r="D14" s="93"/>
      <c r="E14" s="93"/>
      <c r="F14" s="93"/>
      <c r="G14" s="93"/>
      <c r="H14" s="93"/>
    </row>
    <row r="15" spans="2:8" x14ac:dyDescent="0.25">
      <c r="B15" s="94" t="s">
        <v>651</v>
      </c>
      <c r="C15" s="94"/>
      <c r="D15" s="94"/>
      <c r="E15" s="94"/>
      <c r="F15" s="94"/>
      <c r="G15" s="94"/>
      <c r="H15" s="94"/>
    </row>
    <row r="16" spans="2:8" x14ac:dyDescent="0.25">
      <c r="B16" s="95"/>
      <c r="C16" s="95"/>
      <c r="D16" s="95"/>
      <c r="E16" s="95"/>
      <c r="F16" s="95"/>
      <c r="G16" s="95"/>
      <c r="H16" s="95"/>
    </row>
    <row r="17" spans="2:8" x14ac:dyDescent="0.25">
      <c r="B17" s="12"/>
      <c r="C17" s="12"/>
      <c r="D17" s="12"/>
      <c r="E17" s="12"/>
      <c r="F17" s="12"/>
      <c r="G17" s="12"/>
      <c r="H17" s="12"/>
    </row>
  </sheetData>
  <mergeCells count="10">
    <mergeCell ref="B14:H14"/>
    <mergeCell ref="B15:H16"/>
    <mergeCell ref="B3:H3"/>
    <mergeCell ref="B4:H4"/>
    <mergeCell ref="B5:B7"/>
    <mergeCell ref="C5:C7"/>
    <mergeCell ref="D5:D7"/>
    <mergeCell ref="E5:H5"/>
    <mergeCell ref="E6:F6"/>
    <mergeCell ref="G6:H6"/>
  </mergeCells>
  <printOptions horizontalCentered="1" verticalCentered="1"/>
  <pageMargins left="0.24" right="0.24" top="0.75" bottom="0.75" header="0.31" footer="0.3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ACA6D-8DAA-4B58-9F7C-53D37DC245BF}">
  <dimension ref="B3:H15"/>
  <sheetViews>
    <sheetView showGridLines="0" tabSelected="1" workbookViewId="0">
      <selection activeCell="L21" sqref="L21"/>
    </sheetView>
  </sheetViews>
  <sheetFormatPr baseColWidth="10" defaultColWidth="11.44140625" defaultRowHeight="13.8" x14ac:dyDescent="0.25"/>
  <cols>
    <col min="1" max="1" width="1.109375" style="5" customWidth="1"/>
    <col min="2" max="2" width="19.88671875" style="5" customWidth="1"/>
    <col min="3" max="3" width="11.44140625" style="5"/>
    <col min="4" max="4" width="13" style="5" customWidth="1"/>
    <col min="5" max="5" width="10.33203125" style="5" customWidth="1"/>
    <col min="6" max="6" width="9.5546875" style="5" customWidth="1"/>
    <col min="7" max="7" width="10.33203125" style="5" customWidth="1"/>
    <col min="8" max="8" width="9.5546875" style="5" customWidth="1"/>
    <col min="9" max="16384" width="11.44140625" style="5"/>
  </cols>
  <sheetData>
    <row r="3" spans="2:8" x14ac:dyDescent="0.25">
      <c r="B3" s="5" t="s">
        <v>89</v>
      </c>
    </row>
    <row r="4" spans="2:8" x14ac:dyDescent="0.25">
      <c r="B4" s="5" t="s">
        <v>145</v>
      </c>
    </row>
    <row r="5" spans="2:8" x14ac:dyDescent="0.25">
      <c r="B5" s="5" t="s">
        <v>91</v>
      </c>
      <c r="C5" s="5" t="s">
        <v>92</v>
      </c>
      <c r="D5" s="5" t="s">
        <v>93</v>
      </c>
      <c r="E5" s="5" t="s">
        <v>94</v>
      </c>
    </row>
    <row r="6" spans="2:8" x14ac:dyDescent="0.25">
      <c r="E6" s="5" t="s">
        <v>95</v>
      </c>
      <c r="G6" s="5" t="s">
        <v>96</v>
      </c>
    </row>
    <row r="7" spans="2:8" x14ac:dyDescent="0.25">
      <c r="E7" s="5" t="s">
        <v>97</v>
      </c>
      <c r="F7" s="5" t="s">
        <v>98</v>
      </c>
      <c r="G7" s="5" t="s">
        <v>97</v>
      </c>
      <c r="H7" s="5" t="s">
        <v>98</v>
      </c>
    </row>
    <row r="8" spans="2:8" x14ac:dyDescent="0.25">
      <c r="B8" s="5" t="s">
        <v>99</v>
      </c>
      <c r="C8" s="5">
        <v>3</v>
      </c>
      <c r="D8" s="5">
        <v>0</v>
      </c>
      <c r="E8" s="5">
        <v>3</v>
      </c>
      <c r="F8" s="5">
        <v>0</v>
      </c>
      <c r="G8" s="5">
        <v>0</v>
      </c>
      <c r="H8" s="5">
        <v>0</v>
      </c>
    </row>
    <row r="9" spans="2:8" x14ac:dyDescent="0.25">
      <c r="B9" s="5" t="s">
        <v>100</v>
      </c>
      <c r="C9" s="5">
        <v>29</v>
      </c>
      <c r="D9" s="5">
        <v>0</v>
      </c>
      <c r="E9" s="5">
        <v>28</v>
      </c>
      <c r="F9" s="5">
        <v>1</v>
      </c>
      <c r="G9" s="5">
        <v>0</v>
      </c>
      <c r="H9" s="5">
        <v>0</v>
      </c>
    </row>
    <row r="10" spans="2:8" x14ac:dyDescent="0.25">
      <c r="B10" s="5" t="s">
        <v>101</v>
      </c>
      <c r="C10" s="5">
        <v>0</v>
      </c>
      <c r="D10" s="5">
        <v>0</v>
      </c>
      <c r="E10" s="5">
        <v>0</v>
      </c>
      <c r="F10" s="5">
        <v>0</v>
      </c>
      <c r="G10" s="5">
        <v>0</v>
      </c>
      <c r="H10" s="5">
        <v>0</v>
      </c>
    </row>
    <row r="11" spans="2:8" x14ac:dyDescent="0.25">
      <c r="B11" s="5" t="s">
        <v>102</v>
      </c>
      <c r="C11" s="5">
        <v>0</v>
      </c>
      <c r="D11" s="5">
        <v>0</v>
      </c>
      <c r="E11" s="5">
        <v>0</v>
      </c>
      <c r="F11" s="5">
        <v>0</v>
      </c>
      <c r="G11" s="5">
        <v>0</v>
      </c>
      <c r="H11" s="5">
        <v>0</v>
      </c>
    </row>
    <row r="12" spans="2:8" x14ac:dyDescent="0.25">
      <c r="B12" s="5" t="s">
        <v>103</v>
      </c>
      <c r="C12" s="5">
        <v>32</v>
      </c>
      <c r="D12" s="5">
        <v>0</v>
      </c>
      <c r="E12" s="5">
        <v>31</v>
      </c>
      <c r="F12" s="5">
        <v>1</v>
      </c>
      <c r="G12" s="5">
        <v>0</v>
      </c>
      <c r="H12" s="5">
        <v>0</v>
      </c>
    </row>
    <row r="15" spans="2:8" x14ac:dyDescent="0.25">
      <c r="B15" s="5" t="s">
        <v>146</v>
      </c>
    </row>
  </sheetData>
  <printOptions horizontalCentered="1" verticalCentered="1"/>
  <pageMargins left="0.24" right="0.24" top="0.75" bottom="0.75" header="0.31" footer="0.3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B12F4-6221-4DF6-B056-06E49545CB90}">
  <dimension ref="B1:H17"/>
  <sheetViews>
    <sheetView showGridLines="0" workbookViewId="0">
      <selection activeCell="F12" sqref="F12"/>
    </sheetView>
  </sheetViews>
  <sheetFormatPr baseColWidth="10" defaultColWidth="11.44140625" defaultRowHeight="13.8" x14ac:dyDescent="0.25"/>
  <cols>
    <col min="1" max="1" width="1.109375" style="5" customWidth="1"/>
    <col min="2" max="2" width="19.88671875" style="5" customWidth="1"/>
    <col min="3" max="3" width="11.44140625" style="5"/>
    <col min="4" max="4" width="13" style="5" customWidth="1"/>
    <col min="5" max="5" width="10.33203125" style="5" customWidth="1"/>
    <col min="6" max="6" width="9.5546875" style="5" customWidth="1"/>
    <col min="7" max="7" width="10.33203125" style="5" customWidth="1"/>
    <col min="8" max="8" width="9.5546875" style="5" customWidth="1"/>
    <col min="9" max="16384" width="11.44140625" style="5"/>
  </cols>
  <sheetData>
    <row r="1" spans="2:8" ht="103.5" customHeight="1" x14ac:dyDescent="0.25"/>
    <row r="3" spans="2:8" ht="17.399999999999999" x14ac:dyDescent="0.25">
      <c r="B3" s="96" t="s">
        <v>89</v>
      </c>
      <c r="C3" s="96"/>
      <c r="D3" s="96"/>
      <c r="E3" s="96"/>
      <c r="F3" s="96"/>
      <c r="G3" s="96"/>
      <c r="H3" s="96"/>
    </row>
    <row r="4" spans="2:8" ht="20.25" customHeight="1" x14ac:dyDescent="0.25">
      <c r="B4" s="97" t="s">
        <v>142</v>
      </c>
      <c r="C4" s="97"/>
      <c r="D4" s="97"/>
      <c r="E4" s="97"/>
      <c r="F4" s="97"/>
      <c r="G4" s="97"/>
      <c r="H4" s="97"/>
    </row>
    <row r="5" spans="2:8" x14ac:dyDescent="0.25">
      <c r="B5" s="98" t="s">
        <v>91</v>
      </c>
      <c r="C5" s="101" t="s">
        <v>92</v>
      </c>
      <c r="D5" s="101" t="s">
        <v>93</v>
      </c>
      <c r="E5" s="104" t="s">
        <v>94</v>
      </c>
      <c r="F5" s="105"/>
      <c r="G5" s="105"/>
      <c r="H5" s="106"/>
    </row>
    <row r="6" spans="2:8" x14ac:dyDescent="0.25">
      <c r="B6" s="99"/>
      <c r="C6" s="102"/>
      <c r="D6" s="102"/>
      <c r="E6" s="104" t="s">
        <v>95</v>
      </c>
      <c r="F6" s="106"/>
      <c r="G6" s="104" t="s">
        <v>96</v>
      </c>
      <c r="H6" s="106"/>
    </row>
    <row r="7" spans="2:8" x14ac:dyDescent="0.25">
      <c r="B7" s="100"/>
      <c r="C7" s="103"/>
      <c r="D7" s="103"/>
      <c r="E7" s="6" t="s">
        <v>97</v>
      </c>
      <c r="F7" s="6" t="s">
        <v>98</v>
      </c>
      <c r="G7" s="6" t="s">
        <v>97</v>
      </c>
      <c r="H7" s="6" t="s">
        <v>98</v>
      </c>
    </row>
    <row r="8" spans="2:8" x14ac:dyDescent="0.25">
      <c r="B8" s="7" t="s">
        <v>99</v>
      </c>
      <c r="C8" s="8">
        <f>'Trimestre 4'!C8+'Trimestre 3'!C8+'Trimestre 2'!C8+'Trimestre 1'!C8</f>
        <v>6</v>
      </c>
      <c r="D8" s="8">
        <f>'Trimestre 4'!D8+'Trimestre 3'!D8+'Trimestre 2'!D8+'Trimestre 1'!D8</f>
        <v>0</v>
      </c>
      <c r="E8" s="8">
        <f>'Trimestre 4'!E8+'Trimestre 3'!E8+'Trimestre 2'!E8+'Trimestre 1'!E8</f>
        <v>5</v>
      </c>
      <c r="F8" s="8">
        <f>'Trimestre 4'!F8+'Trimestre 3'!F8+'Trimestre 2'!F8+'Trimestre 1'!F8</f>
        <v>0</v>
      </c>
      <c r="G8" s="8">
        <v>0</v>
      </c>
      <c r="H8" s="8">
        <v>0</v>
      </c>
    </row>
    <row r="9" spans="2:8" x14ac:dyDescent="0.25">
      <c r="B9" s="7" t="s">
        <v>100</v>
      </c>
      <c r="C9" s="8">
        <f>'Trimestre 4'!C9+'Trimestre 3'!C9+'Trimestre 2'!C9+'Trimestre 1'!C9</f>
        <v>170</v>
      </c>
      <c r="D9" s="8">
        <f>'Trimestre 4'!D9+'Trimestre 3'!D9+'Trimestre 2'!D9+'Trimestre 1'!D9</f>
        <v>0</v>
      </c>
      <c r="E9" s="8">
        <f>'Trimestre 4'!E9+'Trimestre 3'!E9+'Trimestre 2'!E9+'Trimestre 1'!E9</f>
        <v>156</v>
      </c>
      <c r="F9" s="8">
        <f>'Trimestre 4'!F9+'Trimestre 3'!F9+'Trimestre 2'!F9+'Trimestre 1'!F9</f>
        <v>15</v>
      </c>
      <c r="G9" s="8">
        <v>0</v>
      </c>
      <c r="H9" s="8">
        <v>0</v>
      </c>
    </row>
    <row r="10" spans="2:8" x14ac:dyDescent="0.25">
      <c r="B10" s="7" t="s">
        <v>101</v>
      </c>
      <c r="C10" s="8">
        <f>'Trimestre 4'!C10+'Trimestre 3'!C10+'Trimestre 2'!C10+'Trimestre 1'!C10</f>
        <v>0</v>
      </c>
      <c r="D10" s="8">
        <f>'Trimestre 4'!D10+'Trimestre 3'!D10+'Trimestre 2'!D10+'Trimestre 1'!D10</f>
        <v>0</v>
      </c>
      <c r="E10" s="8">
        <f>'Trimestre 4'!E10+'Trimestre 3'!E10+'Trimestre 2'!E10+'Trimestre 1'!E10</f>
        <v>0</v>
      </c>
      <c r="F10" s="8">
        <f>'Trimestre 4'!F10+'Trimestre 3'!F10+'Trimestre 2'!F10+'Trimestre 1'!F10</f>
        <v>0</v>
      </c>
      <c r="G10" s="8">
        <v>0</v>
      </c>
      <c r="H10" s="8">
        <v>0</v>
      </c>
    </row>
    <row r="11" spans="2:8" x14ac:dyDescent="0.25">
      <c r="B11" s="7" t="s">
        <v>102</v>
      </c>
      <c r="C11" s="8">
        <f>'Trimestre 4'!C11+'Trimestre 3'!C11+'Trimestre 2'!C11+'Trimestre 1'!C11</f>
        <v>0</v>
      </c>
      <c r="D11" s="8">
        <f>'Trimestre 4'!D11+'Trimestre 3'!D11+'Trimestre 2'!D11+'Trimestre 1'!D11</f>
        <v>0</v>
      </c>
      <c r="E11" s="8">
        <f>'Trimestre 4'!E11+'Trimestre 3'!E11+'Trimestre 2'!E11+'Trimestre 1'!E11</f>
        <v>0</v>
      </c>
      <c r="F11" s="8">
        <f>'Trimestre 4'!F11+'Trimestre 3'!F11+'Trimestre 2'!F11+'Trimestre 1'!F11</f>
        <v>0</v>
      </c>
      <c r="G11" s="8">
        <v>0</v>
      </c>
      <c r="H11" s="8">
        <v>0</v>
      </c>
    </row>
    <row r="12" spans="2:8" x14ac:dyDescent="0.25">
      <c r="B12" s="9" t="s">
        <v>103</v>
      </c>
      <c r="C12" s="6">
        <f>SUM(C8:C11)</f>
        <v>176</v>
      </c>
      <c r="D12" s="6">
        <f>SUM(D8:D11)</f>
        <v>0</v>
      </c>
      <c r="E12" s="6">
        <f>SUM(E8:E11)</f>
        <v>161</v>
      </c>
      <c r="F12" s="6">
        <f>SUM(F8:F11)</f>
        <v>15</v>
      </c>
      <c r="G12" s="6">
        <v>0</v>
      </c>
      <c r="H12" s="6">
        <v>0</v>
      </c>
    </row>
    <row r="13" spans="2:8" x14ac:dyDescent="0.25">
      <c r="B13" s="10"/>
      <c r="C13" s="11"/>
      <c r="D13" s="11"/>
      <c r="E13" s="11"/>
      <c r="F13" s="11"/>
      <c r="G13" s="11"/>
      <c r="H13" s="11"/>
    </row>
    <row r="14" spans="2:8" x14ac:dyDescent="0.25">
      <c r="B14" s="93"/>
      <c r="C14" s="93"/>
      <c r="D14" s="93"/>
      <c r="E14" s="93"/>
      <c r="F14" s="93"/>
      <c r="G14" s="93"/>
      <c r="H14" s="93"/>
    </row>
    <row r="15" spans="2:8" x14ac:dyDescent="0.25">
      <c r="B15" s="94" t="s">
        <v>146</v>
      </c>
      <c r="C15" s="94"/>
      <c r="D15" s="94"/>
      <c r="E15" s="94"/>
      <c r="F15" s="94"/>
      <c r="G15" s="94"/>
      <c r="H15" s="94"/>
    </row>
    <row r="16" spans="2:8" x14ac:dyDescent="0.25">
      <c r="B16" s="95"/>
      <c r="C16" s="95"/>
      <c r="D16" s="95"/>
      <c r="E16" s="95"/>
      <c r="F16" s="95"/>
      <c r="G16" s="95"/>
      <c r="H16" s="95"/>
    </row>
    <row r="17" spans="2:8" x14ac:dyDescent="0.25">
      <c r="B17" s="12"/>
      <c r="C17" s="12"/>
      <c r="D17" s="12"/>
      <c r="E17" s="12"/>
      <c r="F17" s="12"/>
      <c r="G17" s="12"/>
      <c r="H17" s="12"/>
    </row>
  </sheetData>
  <mergeCells count="10">
    <mergeCell ref="B14:H14"/>
    <mergeCell ref="B15:H16"/>
    <mergeCell ref="B3:H3"/>
    <mergeCell ref="B4:H4"/>
    <mergeCell ref="B5:B7"/>
    <mergeCell ref="C5:C7"/>
    <mergeCell ref="D5:D7"/>
    <mergeCell ref="E5:H5"/>
    <mergeCell ref="E6:F6"/>
    <mergeCell ref="G6:H6"/>
  </mergeCells>
  <printOptions horizontalCentered="1" verticalCentered="1"/>
  <pageMargins left="0.24" right="0.24" top="0.75" bottom="0.75" header="0.31" footer="0.3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3D0B0-3575-4972-85CB-B882A15D2FA2}">
  <sheetPr>
    <pageSetUpPr fitToPage="1"/>
  </sheetPr>
  <dimension ref="A1:E43"/>
  <sheetViews>
    <sheetView topLeftCell="A13" workbookViewId="0">
      <selection activeCell="G31" sqref="G31"/>
    </sheetView>
  </sheetViews>
  <sheetFormatPr baseColWidth="10" defaultColWidth="11.44140625" defaultRowHeight="14.4" x14ac:dyDescent="0.3"/>
  <cols>
    <col min="1" max="1" width="49.88671875" style="48" bestFit="1" customWidth="1"/>
    <col min="2" max="5" width="7" style="41" customWidth="1"/>
    <col min="6" max="16384" width="11.44140625" style="42"/>
  </cols>
  <sheetData>
    <row r="1" spans="1:5" ht="80.25" customHeight="1" x14ac:dyDescent="0.3">
      <c r="A1" s="41"/>
    </row>
    <row r="2" spans="1:5" x14ac:dyDescent="0.3">
      <c r="A2" s="108" t="s">
        <v>104</v>
      </c>
      <c r="B2" s="108"/>
      <c r="C2" s="108"/>
      <c r="D2" s="108"/>
      <c r="E2" s="108"/>
    </row>
    <row r="3" spans="1:5" x14ac:dyDescent="0.3">
      <c r="A3" s="109" t="s">
        <v>247</v>
      </c>
      <c r="B3" s="109"/>
      <c r="C3" s="109"/>
      <c r="D3" s="109"/>
      <c r="E3" s="109"/>
    </row>
    <row r="4" spans="1:5" x14ac:dyDescent="0.3">
      <c r="A4" s="108" t="s">
        <v>105</v>
      </c>
      <c r="B4" s="108"/>
      <c r="C4" s="108"/>
      <c r="D4" s="108"/>
      <c r="E4" s="108"/>
    </row>
    <row r="5" spans="1:5" x14ac:dyDescent="0.3">
      <c r="A5" s="110" t="s">
        <v>106</v>
      </c>
      <c r="B5" s="110"/>
      <c r="C5" s="110"/>
      <c r="D5" s="110"/>
      <c r="E5" s="110"/>
    </row>
    <row r="6" spans="1:5" x14ac:dyDescent="0.3">
      <c r="A6" s="26" t="s">
        <v>107</v>
      </c>
      <c r="B6" s="27">
        <v>2021</v>
      </c>
      <c r="C6" s="27">
        <v>2022</v>
      </c>
      <c r="D6" s="27">
        <v>2023</v>
      </c>
      <c r="E6" s="27">
        <v>2024</v>
      </c>
    </row>
    <row r="7" spans="1:5" x14ac:dyDescent="0.3">
      <c r="A7" s="28" t="s">
        <v>109</v>
      </c>
      <c r="B7" s="29">
        <v>0</v>
      </c>
      <c r="C7" s="29">
        <v>0</v>
      </c>
      <c r="D7" s="29">
        <v>0</v>
      </c>
      <c r="E7" s="29">
        <v>0</v>
      </c>
    </row>
    <row r="8" spans="1:5" x14ac:dyDescent="0.3">
      <c r="A8" s="28" t="s">
        <v>110</v>
      </c>
      <c r="B8" s="29">
        <v>0</v>
      </c>
      <c r="C8" s="29">
        <v>0</v>
      </c>
      <c r="D8" s="29">
        <v>0</v>
      </c>
      <c r="E8" s="29">
        <v>1</v>
      </c>
    </row>
    <row r="9" spans="1:5" x14ac:dyDescent="0.3">
      <c r="A9" s="28" t="s">
        <v>111</v>
      </c>
      <c r="B9" s="29">
        <v>0</v>
      </c>
      <c r="C9" s="29">
        <v>0</v>
      </c>
      <c r="D9" s="29">
        <v>0</v>
      </c>
      <c r="E9" s="29">
        <v>0</v>
      </c>
    </row>
    <row r="10" spans="1:5" x14ac:dyDescent="0.3">
      <c r="A10" s="28" t="s">
        <v>112</v>
      </c>
      <c r="B10" s="29">
        <v>0</v>
      </c>
      <c r="C10" s="29">
        <v>1</v>
      </c>
      <c r="D10" s="29">
        <v>0</v>
      </c>
      <c r="E10" s="29">
        <v>0</v>
      </c>
    </row>
    <row r="11" spans="1:5" x14ac:dyDescent="0.3">
      <c r="A11" s="28" t="s">
        <v>248</v>
      </c>
      <c r="B11" s="29">
        <v>0</v>
      </c>
      <c r="C11" s="29">
        <v>2</v>
      </c>
      <c r="D11" s="29">
        <v>0</v>
      </c>
      <c r="E11" s="29">
        <v>0</v>
      </c>
    </row>
    <row r="12" spans="1:5" x14ac:dyDescent="0.3">
      <c r="A12" s="28" t="s">
        <v>113</v>
      </c>
      <c r="B12" s="29">
        <v>54</v>
      </c>
      <c r="C12" s="29">
        <v>55</v>
      </c>
      <c r="D12" s="29">
        <v>74</v>
      </c>
      <c r="E12" s="29">
        <v>82</v>
      </c>
    </row>
    <row r="13" spans="1:5" x14ac:dyDescent="0.3">
      <c r="A13" s="28" t="s">
        <v>114</v>
      </c>
      <c r="B13" s="29">
        <v>7</v>
      </c>
      <c r="C13" s="29">
        <v>36</v>
      </c>
      <c r="D13" s="29">
        <v>48</v>
      </c>
      <c r="E13" s="29">
        <v>65</v>
      </c>
    </row>
    <row r="14" spans="1:5" x14ac:dyDescent="0.3">
      <c r="A14" s="28" t="s">
        <v>115</v>
      </c>
      <c r="B14" s="29">
        <v>2</v>
      </c>
      <c r="C14" s="29">
        <v>2</v>
      </c>
      <c r="D14" s="29">
        <v>12</v>
      </c>
      <c r="E14" s="29">
        <v>13</v>
      </c>
    </row>
    <row r="15" spans="1:5" x14ac:dyDescent="0.3">
      <c r="A15" s="28" t="s">
        <v>116</v>
      </c>
      <c r="B15" s="29">
        <v>0</v>
      </c>
      <c r="C15" s="29">
        <v>2</v>
      </c>
      <c r="D15" s="29">
        <v>2</v>
      </c>
      <c r="E15" s="29">
        <v>1</v>
      </c>
    </row>
    <row r="16" spans="1:5" x14ac:dyDescent="0.3">
      <c r="A16" s="28" t="s">
        <v>117</v>
      </c>
      <c r="B16" s="29">
        <v>2</v>
      </c>
      <c r="C16" s="29">
        <v>7</v>
      </c>
      <c r="D16" s="29">
        <v>13</v>
      </c>
      <c r="E16" s="29">
        <v>14</v>
      </c>
    </row>
    <row r="17" spans="1:5" x14ac:dyDescent="0.3">
      <c r="A17" s="30" t="s">
        <v>108</v>
      </c>
      <c r="B17" s="31">
        <f>SUM(B7:B16)</f>
        <v>65</v>
      </c>
      <c r="C17" s="31">
        <f>SUM(C7:C16)</f>
        <v>105</v>
      </c>
      <c r="D17" s="31">
        <f>SUM(D7:D16)</f>
        <v>149</v>
      </c>
      <c r="E17" s="31">
        <f>SUM(E7:E16)</f>
        <v>176</v>
      </c>
    </row>
    <row r="18" spans="1:5" x14ac:dyDescent="0.3">
      <c r="A18" s="32"/>
      <c r="B18" s="33"/>
      <c r="C18" s="33"/>
      <c r="D18" s="33"/>
      <c r="E18" s="33"/>
    </row>
    <row r="19" spans="1:5" x14ac:dyDescent="0.3">
      <c r="A19" s="34" t="s">
        <v>118</v>
      </c>
      <c r="B19" s="39">
        <v>2021</v>
      </c>
      <c r="C19" s="39">
        <v>2022</v>
      </c>
      <c r="D19" s="39">
        <v>2023</v>
      </c>
      <c r="E19" s="39">
        <v>2024</v>
      </c>
    </row>
    <row r="20" spans="1:5" x14ac:dyDescent="0.3">
      <c r="A20" s="35" t="s">
        <v>119</v>
      </c>
      <c r="B20" s="29">
        <v>12</v>
      </c>
      <c r="C20" s="29">
        <v>20</v>
      </c>
      <c r="D20" s="29">
        <v>20</v>
      </c>
      <c r="E20" s="29">
        <v>15</v>
      </c>
    </row>
    <row r="21" spans="1:5" x14ac:dyDescent="0.3">
      <c r="A21" s="35" t="s">
        <v>246</v>
      </c>
      <c r="B21" s="29">
        <v>51</v>
      </c>
      <c r="C21" s="29">
        <v>66</v>
      </c>
      <c r="D21" s="29">
        <v>99</v>
      </c>
      <c r="E21" s="29">
        <v>130</v>
      </c>
    </row>
    <row r="22" spans="1:5" x14ac:dyDescent="0.3">
      <c r="A22" s="35" t="s">
        <v>120</v>
      </c>
      <c r="B22" s="29">
        <v>0</v>
      </c>
      <c r="C22" s="29">
        <v>2</v>
      </c>
      <c r="D22" s="29">
        <v>2</v>
      </c>
      <c r="E22" s="29">
        <v>2</v>
      </c>
    </row>
    <row r="23" spans="1:5" x14ac:dyDescent="0.3">
      <c r="A23" s="35" t="s">
        <v>121</v>
      </c>
      <c r="B23" s="29">
        <v>0</v>
      </c>
      <c r="C23" s="29">
        <v>6</v>
      </c>
      <c r="D23" s="29">
        <v>10</v>
      </c>
      <c r="E23" s="29">
        <v>2</v>
      </c>
    </row>
    <row r="24" spans="1:5" x14ac:dyDescent="0.3">
      <c r="A24" s="35" t="s">
        <v>122</v>
      </c>
      <c r="B24" s="29">
        <v>1</v>
      </c>
      <c r="C24" s="29">
        <v>7</v>
      </c>
      <c r="D24" s="29">
        <v>9</v>
      </c>
      <c r="E24" s="29">
        <v>11</v>
      </c>
    </row>
    <row r="25" spans="1:5" x14ac:dyDescent="0.3">
      <c r="A25" s="35" t="s">
        <v>123</v>
      </c>
      <c r="B25" s="29">
        <v>0</v>
      </c>
      <c r="C25" s="29">
        <v>1</v>
      </c>
      <c r="D25" s="29">
        <v>5</v>
      </c>
      <c r="E25" s="29">
        <v>6</v>
      </c>
    </row>
    <row r="26" spans="1:5" x14ac:dyDescent="0.3">
      <c r="A26" s="35" t="s">
        <v>117</v>
      </c>
      <c r="B26" s="29">
        <v>1</v>
      </c>
      <c r="C26" s="29">
        <v>3</v>
      </c>
      <c r="D26" s="29">
        <v>4</v>
      </c>
      <c r="E26" s="29">
        <v>10</v>
      </c>
    </row>
    <row r="27" spans="1:5" x14ac:dyDescent="0.3">
      <c r="A27" s="36"/>
      <c r="B27" s="37"/>
      <c r="C27" s="37"/>
      <c r="D27" s="37"/>
      <c r="E27" s="37"/>
    </row>
    <row r="28" spans="1:5" ht="28.2" x14ac:dyDescent="0.3">
      <c r="A28" s="38" t="s">
        <v>124</v>
      </c>
      <c r="B28" s="39">
        <v>2021</v>
      </c>
      <c r="C28" s="39">
        <v>2022</v>
      </c>
      <c r="D28" s="39">
        <v>2023</v>
      </c>
      <c r="E28" s="39">
        <v>2024</v>
      </c>
    </row>
    <row r="29" spans="1:5" x14ac:dyDescent="0.3">
      <c r="A29" s="35" t="s">
        <v>125</v>
      </c>
      <c r="B29" s="29">
        <v>16</v>
      </c>
      <c r="C29" s="29">
        <v>19</v>
      </c>
      <c r="D29" s="29">
        <v>48</v>
      </c>
      <c r="E29" s="29">
        <v>39</v>
      </c>
    </row>
    <row r="30" spans="1:5" x14ac:dyDescent="0.3">
      <c r="A30" s="35" t="s">
        <v>126</v>
      </c>
      <c r="B30" s="29">
        <v>5</v>
      </c>
      <c r="C30" s="29">
        <v>13</v>
      </c>
      <c r="D30" s="29">
        <v>20</v>
      </c>
      <c r="E30" s="29">
        <v>11</v>
      </c>
    </row>
    <row r="31" spans="1:5" x14ac:dyDescent="0.3">
      <c r="A31" s="35" t="s">
        <v>127</v>
      </c>
      <c r="B31" s="29">
        <v>0</v>
      </c>
      <c r="C31" s="29">
        <v>1</v>
      </c>
      <c r="D31" s="29">
        <v>0</v>
      </c>
      <c r="E31" s="29">
        <v>6</v>
      </c>
    </row>
    <row r="32" spans="1:5" x14ac:dyDescent="0.3">
      <c r="A32" s="35" t="s">
        <v>128</v>
      </c>
      <c r="B32" s="29">
        <v>24</v>
      </c>
      <c r="C32" s="29">
        <v>44</v>
      </c>
      <c r="D32" s="29">
        <v>52</v>
      </c>
      <c r="E32" s="29">
        <v>108</v>
      </c>
    </row>
    <row r="33" spans="1:5" x14ac:dyDescent="0.3">
      <c r="A33" s="35" t="s">
        <v>129</v>
      </c>
      <c r="B33" s="29">
        <v>3</v>
      </c>
      <c r="C33" s="29">
        <v>2</v>
      </c>
      <c r="D33" s="29">
        <v>5</v>
      </c>
      <c r="E33" s="29">
        <v>0</v>
      </c>
    </row>
    <row r="34" spans="1:5" x14ac:dyDescent="0.3">
      <c r="A34" s="35" t="s">
        <v>130</v>
      </c>
      <c r="B34" s="29">
        <v>2</v>
      </c>
      <c r="C34" s="29">
        <v>1</v>
      </c>
      <c r="D34" s="29">
        <v>0</v>
      </c>
      <c r="E34" s="29">
        <v>1</v>
      </c>
    </row>
    <row r="35" spans="1:5" x14ac:dyDescent="0.3">
      <c r="A35" s="35" t="s">
        <v>131</v>
      </c>
      <c r="B35" s="29">
        <v>15</v>
      </c>
      <c r="C35" s="29">
        <v>20</v>
      </c>
      <c r="D35" s="29">
        <v>15</v>
      </c>
      <c r="E35" s="29">
        <v>10</v>
      </c>
    </row>
    <row r="36" spans="1:5" x14ac:dyDescent="0.3">
      <c r="A36" s="35" t="s">
        <v>25</v>
      </c>
      <c r="B36" s="29">
        <v>0</v>
      </c>
      <c r="C36" s="29">
        <v>5</v>
      </c>
      <c r="D36" s="29">
        <v>9</v>
      </c>
      <c r="E36" s="29">
        <v>1</v>
      </c>
    </row>
    <row r="37" spans="1:5" x14ac:dyDescent="0.3">
      <c r="A37" s="42"/>
      <c r="B37" s="40"/>
      <c r="C37" s="40"/>
      <c r="D37" s="40"/>
      <c r="E37" s="40"/>
    </row>
    <row r="38" spans="1:5" x14ac:dyDescent="0.3">
      <c r="A38" s="107" t="s">
        <v>146</v>
      </c>
      <c r="B38" s="107"/>
      <c r="C38" s="107"/>
      <c r="D38" s="107"/>
      <c r="E38" s="107"/>
    </row>
    <row r="39" spans="1:5" x14ac:dyDescent="0.3">
      <c r="A39" s="107"/>
      <c r="B39" s="107"/>
      <c r="C39" s="107"/>
      <c r="D39" s="107"/>
      <c r="E39" s="107"/>
    </row>
    <row r="40" spans="1:5" x14ac:dyDescent="0.3">
      <c r="A40" s="44"/>
      <c r="B40" s="43"/>
      <c r="C40" s="43"/>
      <c r="D40" s="43"/>
      <c r="E40" s="43"/>
    </row>
    <row r="41" spans="1:5" x14ac:dyDescent="0.3">
      <c r="A41" s="45"/>
      <c r="B41" s="43"/>
      <c r="C41" s="43"/>
      <c r="D41" s="43"/>
      <c r="E41" s="43"/>
    </row>
    <row r="42" spans="1:5" x14ac:dyDescent="0.3">
      <c r="A42" s="46"/>
      <c r="B42" s="43"/>
      <c r="C42" s="43"/>
      <c r="D42" s="43"/>
      <c r="E42" s="43"/>
    </row>
    <row r="43" spans="1:5" x14ac:dyDescent="0.3">
      <c r="A43" s="47"/>
      <c r="B43" s="43"/>
      <c r="C43" s="43"/>
      <c r="D43" s="43"/>
      <c r="E43" s="43"/>
    </row>
  </sheetData>
  <mergeCells count="5">
    <mergeCell ref="A38:E39"/>
    <mergeCell ref="A2:E2"/>
    <mergeCell ref="A3:E3"/>
    <mergeCell ref="A4:E4"/>
    <mergeCell ref="A5:E5"/>
  </mergeCells>
  <printOptions horizontalCentered="1" verticalCentered="1"/>
  <pageMargins left="0.23622047244094491" right="0.23622047244094491" top="0.74803149606299213" bottom="0.74803149606299213" header="0.31496062992125984" footer="0.31496062992125984"/>
  <pageSetup fitToHeight="0" orientation="portrait" r:id="rId1"/>
  <ignoredErrors>
    <ignoredError sqref="B17:E1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58"/>
  <sheetViews>
    <sheetView showGridLines="0" workbookViewId="0">
      <selection activeCell="W19" sqref="W19"/>
    </sheetView>
  </sheetViews>
  <sheetFormatPr baseColWidth="10" defaultColWidth="11.44140625" defaultRowHeight="14.4" x14ac:dyDescent="0.3"/>
  <cols>
    <col min="1" max="1" width="2.33203125" style="14" customWidth="1"/>
    <col min="2" max="2" width="35.88671875" style="14" customWidth="1"/>
    <col min="3" max="8" width="7.33203125" style="14" customWidth="1"/>
    <col min="9" max="9" width="8.44140625" style="14" customWidth="1"/>
    <col min="10" max="10" width="8.6640625" style="14" customWidth="1"/>
    <col min="11" max="17" width="0" style="14" hidden="1" customWidth="1"/>
    <col min="18" max="16384" width="11.44140625" style="14"/>
  </cols>
  <sheetData>
    <row r="1" spans="2:9" ht="135.75" customHeight="1" x14ac:dyDescent="0.3">
      <c r="B1" s="114"/>
      <c r="C1" s="114"/>
      <c r="D1" s="114"/>
      <c r="E1" s="114"/>
      <c r="F1" s="114"/>
      <c r="G1" s="114"/>
      <c r="H1" s="114"/>
      <c r="I1" s="114"/>
    </row>
    <row r="2" spans="2:9" ht="21" customHeight="1" x14ac:dyDescent="0.3">
      <c r="B2" s="115" t="s">
        <v>132</v>
      </c>
      <c r="C2" s="115"/>
      <c r="D2" s="115"/>
      <c r="E2" s="115"/>
      <c r="F2" s="115"/>
      <c r="G2" s="115"/>
      <c r="H2" s="115"/>
      <c r="I2" s="115"/>
    </row>
    <row r="3" spans="2:9" ht="21" customHeight="1" x14ac:dyDescent="0.3">
      <c r="B3" s="115"/>
      <c r="C3" s="115"/>
      <c r="D3" s="115"/>
      <c r="E3" s="115"/>
      <c r="F3" s="115"/>
      <c r="G3" s="115"/>
      <c r="H3" s="115"/>
      <c r="I3" s="115"/>
    </row>
    <row r="4" spans="2:9" ht="21" customHeight="1" x14ac:dyDescent="0.3">
      <c r="B4" s="115"/>
      <c r="C4" s="115"/>
      <c r="D4" s="115"/>
      <c r="E4" s="115"/>
      <c r="F4" s="115"/>
      <c r="G4" s="115"/>
      <c r="H4" s="115"/>
      <c r="I4" s="115"/>
    </row>
    <row r="5" spans="2:9" ht="21" customHeight="1" thickBot="1" x14ac:dyDescent="0.35">
      <c r="B5" s="116"/>
      <c r="C5" s="116"/>
      <c r="D5" s="116"/>
      <c r="E5" s="116"/>
      <c r="F5" s="116"/>
      <c r="G5" s="116"/>
      <c r="H5" s="116"/>
      <c r="I5" s="116"/>
    </row>
    <row r="6" spans="2:9" ht="19.5" customHeight="1" thickBot="1" x14ac:dyDescent="0.35">
      <c r="B6" s="117" t="s">
        <v>133</v>
      </c>
      <c r="C6" s="117"/>
      <c r="D6" s="117"/>
      <c r="E6" s="117"/>
      <c r="F6" s="117"/>
      <c r="G6" s="117"/>
      <c r="H6" s="117"/>
      <c r="I6" s="117"/>
    </row>
    <row r="7" spans="2:9" ht="15" customHeight="1" x14ac:dyDescent="0.3">
      <c r="B7" s="118" t="s">
        <v>700</v>
      </c>
      <c r="C7" s="118"/>
      <c r="D7" s="118"/>
      <c r="E7" s="118"/>
      <c r="F7" s="118"/>
      <c r="G7" s="118"/>
      <c r="H7" s="118"/>
      <c r="I7" s="118"/>
    </row>
    <row r="8" spans="2:9" ht="15.75" customHeight="1" thickBot="1" x14ac:dyDescent="0.35">
      <c r="B8" s="119"/>
      <c r="C8" s="119"/>
      <c r="D8" s="119"/>
      <c r="E8" s="119"/>
      <c r="F8" s="119"/>
      <c r="G8" s="119"/>
      <c r="H8" s="119"/>
      <c r="I8" s="119"/>
    </row>
    <row r="9" spans="2:9" ht="29.25" customHeight="1" thickBot="1" x14ac:dyDescent="0.35">
      <c r="B9" s="120" t="s">
        <v>107</v>
      </c>
      <c r="C9" s="120"/>
      <c r="D9" s="120"/>
      <c r="E9" s="120"/>
      <c r="F9" s="120"/>
      <c r="G9" s="120"/>
      <c r="H9" s="120"/>
      <c r="I9" s="120"/>
    </row>
    <row r="10" spans="2:9" x14ac:dyDescent="0.3">
      <c r="B10" s="111" t="s">
        <v>134</v>
      </c>
      <c r="C10" s="111" t="s">
        <v>135</v>
      </c>
      <c r="D10" s="111"/>
      <c r="E10" s="111"/>
      <c r="F10" s="111"/>
      <c r="G10" s="111"/>
      <c r="H10" s="111"/>
      <c r="I10" s="111"/>
    </row>
    <row r="11" spans="2:9" x14ac:dyDescent="0.3">
      <c r="B11" s="112"/>
      <c r="C11" s="113"/>
      <c r="D11" s="113"/>
      <c r="E11" s="113"/>
      <c r="F11" s="113"/>
      <c r="G11" s="113"/>
      <c r="H11" s="113"/>
      <c r="I11" s="113"/>
    </row>
    <row r="12" spans="2:9" ht="33" customHeight="1" x14ac:dyDescent="0.3">
      <c r="B12" s="15" t="s">
        <v>136</v>
      </c>
      <c r="C12" s="123">
        <v>1</v>
      </c>
      <c r="D12" s="124"/>
      <c r="E12" s="124"/>
      <c r="F12" s="124"/>
      <c r="G12" s="124"/>
      <c r="H12" s="124"/>
      <c r="I12" s="125"/>
    </row>
    <row r="13" spans="2:9" ht="33" customHeight="1" x14ac:dyDescent="0.3">
      <c r="B13" s="15" t="s">
        <v>137</v>
      </c>
      <c r="C13" s="123">
        <f>10+2</f>
        <v>12</v>
      </c>
      <c r="D13" s="124"/>
      <c r="E13" s="124"/>
      <c r="F13" s="124"/>
      <c r="G13" s="124"/>
      <c r="H13" s="124"/>
      <c r="I13" s="125"/>
    </row>
    <row r="14" spans="2:9" ht="33" customHeight="1" x14ac:dyDescent="0.3">
      <c r="B14" s="15" t="s">
        <v>138</v>
      </c>
      <c r="C14" s="123">
        <v>0</v>
      </c>
      <c r="D14" s="124"/>
      <c r="E14" s="124"/>
      <c r="F14" s="124"/>
      <c r="G14" s="124"/>
      <c r="H14" s="124"/>
      <c r="I14" s="125"/>
    </row>
    <row r="15" spans="2:9" ht="33" customHeight="1" x14ac:dyDescent="0.3">
      <c r="B15" s="15" t="s">
        <v>139</v>
      </c>
      <c r="C15" s="123">
        <v>1</v>
      </c>
      <c r="D15" s="124"/>
      <c r="E15" s="124"/>
      <c r="F15" s="124"/>
      <c r="G15" s="124"/>
      <c r="H15" s="124"/>
      <c r="I15" s="125"/>
    </row>
    <row r="16" spans="2:9" ht="33" customHeight="1" x14ac:dyDescent="0.3">
      <c r="B16" s="15" t="s">
        <v>140</v>
      </c>
      <c r="C16" s="123">
        <v>0</v>
      </c>
      <c r="D16" s="124"/>
      <c r="E16" s="124"/>
      <c r="F16" s="124"/>
      <c r="G16" s="124"/>
      <c r="H16" s="124"/>
      <c r="I16" s="125"/>
    </row>
    <row r="17" spans="2:9" ht="28.5" customHeight="1" thickBot="1" x14ac:dyDescent="0.35">
      <c r="B17" s="16" t="s">
        <v>141</v>
      </c>
      <c r="C17" s="126">
        <f>SUM(C12:I16)</f>
        <v>14</v>
      </c>
      <c r="D17" s="126"/>
      <c r="E17" s="126"/>
      <c r="F17" s="126"/>
      <c r="G17" s="126"/>
      <c r="H17" s="126"/>
      <c r="I17" s="127"/>
    </row>
    <row r="18" spans="2:9" ht="28.5" customHeight="1" x14ac:dyDescent="0.3">
      <c r="B18" s="121" t="s">
        <v>748</v>
      </c>
      <c r="C18" s="121"/>
      <c r="D18" s="121"/>
      <c r="E18" s="121"/>
      <c r="F18" s="121"/>
      <c r="G18" s="121"/>
      <c r="H18" s="121"/>
      <c r="I18" s="121"/>
    </row>
    <row r="19" spans="2:9" ht="15.75" customHeight="1" x14ac:dyDescent="0.3">
      <c r="B19" s="95"/>
      <c r="C19" s="95"/>
      <c r="D19" s="95"/>
      <c r="E19" s="95"/>
      <c r="F19" s="95"/>
      <c r="G19" s="95"/>
      <c r="H19" s="95"/>
      <c r="I19" s="95"/>
    </row>
    <row r="20" spans="2:9" ht="15.75" customHeight="1" x14ac:dyDescent="0.3">
      <c r="B20" s="17"/>
      <c r="C20" s="13"/>
      <c r="D20" s="17"/>
      <c r="E20" s="17"/>
      <c r="F20" s="17"/>
      <c r="G20" s="17"/>
      <c r="H20" s="17"/>
      <c r="I20" s="17"/>
    </row>
    <row r="21" spans="2:9" s="18" customFormat="1" ht="13.8" x14ac:dyDescent="0.25">
      <c r="B21" s="19"/>
      <c r="C21" s="20"/>
      <c r="D21" s="20"/>
      <c r="E21" s="20"/>
      <c r="F21" s="20"/>
      <c r="G21" s="20"/>
      <c r="H21" s="20"/>
      <c r="I21" s="20"/>
    </row>
    <row r="22" spans="2:9" s="18" customFormat="1" ht="13.8" x14ac:dyDescent="0.25">
      <c r="B22" s="21"/>
    </row>
    <row r="23" spans="2:9" s="18" customFormat="1" ht="13.8" x14ac:dyDescent="0.25">
      <c r="B23" s="21"/>
    </row>
    <row r="24" spans="2:9" ht="29.25" customHeight="1" x14ac:dyDescent="0.3">
      <c r="B24" s="122"/>
      <c r="C24" s="122"/>
      <c r="D24" s="122"/>
      <c r="E24" s="22"/>
    </row>
    <row r="25" spans="2:9" x14ac:dyDescent="0.3">
      <c r="B25" s="22"/>
      <c r="C25" s="22"/>
      <c r="D25" s="22"/>
      <c r="E25" s="22"/>
    </row>
    <row r="34" ht="34.5" customHeight="1" x14ac:dyDescent="0.3"/>
    <row r="35" ht="15.75" customHeight="1" x14ac:dyDescent="0.3"/>
    <row r="36" ht="15.75" customHeight="1" x14ac:dyDescent="0.3"/>
    <row r="37" ht="21.75" customHeight="1" x14ac:dyDescent="0.3"/>
    <row r="38" ht="21.75" customHeight="1" x14ac:dyDescent="0.3"/>
    <row r="39" ht="21.75" customHeight="1" x14ac:dyDescent="0.3"/>
    <row r="40" ht="21.75" customHeight="1" x14ac:dyDescent="0.3"/>
    <row r="41" ht="21.75" customHeight="1" x14ac:dyDescent="0.3"/>
    <row r="42" ht="21.75" customHeight="1" x14ac:dyDescent="0.3"/>
    <row r="43" ht="21.75" customHeight="1" x14ac:dyDescent="0.3"/>
    <row r="44" ht="14.25" customHeight="1" x14ac:dyDescent="0.3"/>
    <row r="45" ht="32.25" customHeight="1" x14ac:dyDescent="0.3"/>
    <row r="46" ht="15.75" customHeight="1" x14ac:dyDescent="0.3"/>
    <row r="48" ht="8.25" customHeight="1" x14ac:dyDescent="0.3"/>
    <row r="49" spans="2:9" ht="13.5" customHeight="1" x14ac:dyDescent="0.3"/>
    <row r="53" spans="2:9" hidden="1" x14ac:dyDescent="0.3">
      <c r="B53"/>
      <c r="C53"/>
      <c r="D53"/>
      <c r="E53"/>
      <c r="F53"/>
      <c r="G53"/>
      <c r="H53"/>
      <c r="I53"/>
    </row>
    <row r="54" spans="2:9" hidden="1" x14ac:dyDescent="0.3">
      <c r="B54"/>
      <c r="C54"/>
      <c r="D54"/>
      <c r="E54"/>
      <c r="F54"/>
      <c r="G54"/>
      <c r="H54"/>
      <c r="I54"/>
    </row>
    <row r="55" spans="2:9" hidden="1" x14ac:dyDescent="0.3">
      <c r="B55"/>
      <c r="C55"/>
      <c r="D55"/>
      <c r="E55"/>
      <c r="F55"/>
      <c r="G55"/>
      <c r="H55"/>
      <c r="I55"/>
    </row>
    <row r="56" spans="2:9" hidden="1" x14ac:dyDescent="0.3">
      <c r="B56"/>
      <c r="C56"/>
      <c r="D56"/>
      <c r="E56"/>
      <c r="F56"/>
      <c r="G56"/>
      <c r="H56"/>
      <c r="I56"/>
    </row>
    <row r="57" spans="2:9" hidden="1" x14ac:dyDescent="0.3">
      <c r="B57"/>
      <c r="C57"/>
      <c r="D57"/>
      <c r="E57"/>
      <c r="F57"/>
      <c r="G57"/>
      <c r="H57"/>
      <c r="I57"/>
    </row>
    <row r="58" spans="2:9" ht="30" hidden="1" customHeight="1" x14ac:dyDescent="0.3">
      <c r="B58"/>
      <c r="C58"/>
      <c r="D58"/>
      <c r="E58"/>
      <c r="F58"/>
      <c r="G58"/>
      <c r="H58"/>
      <c r="I58"/>
    </row>
  </sheetData>
  <mergeCells count="15">
    <mergeCell ref="B18:I19"/>
    <mergeCell ref="B24:D24"/>
    <mergeCell ref="C12:I12"/>
    <mergeCell ref="C13:I13"/>
    <mergeCell ref="C14:I14"/>
    <mergeCell ref="C15:I15"/>
    <mergeCell ref="C16:I16"/>
    <mergeCell ref="C17:I17"/>
    <mergeCell ref="B10:B11"/>
    <mergeCell ref="C10:I11"/>
    <mergeCell ref="B1:I1"/>
    <mergeCell ref="B2:I5"/>
    <mergeCell ref="B6:I6"/>
    <mergeCell ref="B7:I8"/>
    <mergeCell ref="B9:I9"/>
  </mergeCells>
  <printOptions horizontalCentered="1" verticalCentered="1"/>
  <pageMargins left="0.23622047244094491"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Data</vt:lpstr>
      <vt:lpstr>Trimestre 1</vt:lpstr>
      <vt:lpstr>Trimestre 2</vt:lpstr>
      <vt:lpstr>Trimestre 3</vt:lpstr>
      <vt:lpstr>Trimestre 4</vt:lpstr>
      <vt:lpstr>Año</vt:lpstr>
      <vt:lpstr>Balance Anual</vt:lpstr>
      <vt:lpstr>311</vt:lpstr>
      <vt:lpstr>'311'!Área_de_impresión</vt:lpstr>
      <vt:lpstr>Año!Área_de_impresión</vt:lpstr>
      <vt:lpstr>'Balance Anual'!Área_de_impresión</vt:lpstr>
      <vt:lpstr>'Trimestre 1'!Área_de_impresión</vt:lpstr>
      <vt:lpstr>'Trimestre 2'!Área_de_impresión</vt:lpstr>
      <vt:lpstr>'Trimestre 3'!Área_de_impresión</vt:lpstr>
      <vt:lpstr>'Trimestre 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Noelia Bencosme</dc:creator>
  <cp:lastModifiedBy>Noelia Bencosme</cp:lastModifiedBy>
  <cp:lastPrinted>2025-01-10T17:30:19Z</cp:lastPrinted>
  <dcterms:created xsi:type="dcterms:W3CDTF">2024-02-20T17:23:56Z</dcterms:created>
  <dcterms:modified xsi:type="dcterms:W3CDTF">2025-01-10T17:31:03Z</dcterms:modified>
</cp:coreProperties>
</file>