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B50F2FF4-C2BF-4F08-9A78-323DB282CC33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Hoja1" sheetId="1" r:id="rId1"/>
  </sheets>
  <definedNames>
    <definedName name="_xlnm.Print_Area" localSheetId="0">Hoja1!$A$8:$O$31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H21" i="1"/>
  <c r="H19" i="1"/>
  <c r="L19" i="1"/>
  <c r="J19" i="1"/>
  <c r="C28" i="1"/>
  <c r="K18" i="1" l="1"/>
  <c r="K19" i="1" s="1"/>
  <c r="I18" i="1"/>
  <c r="I19" i="1" s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I16" i="1" l="1"/>
  <c r="M12" i="1"/>
  <c r="N12" i="1" s="1"/>
  <c r="M9" i="1"/>
  <c r="N9" i="1" s="1"/>
  <c r="I13" i="1"/>
  <c r="M15" i="1"/>
  <c r="N15" i="1" s="1"/>
  <c r="K16" i="1"/>
  <c r="M18" i="1"/>
  <c r="K13" i="1"/>
  <c r="K10" i="1"/>
  <c r="N18" i="1" l="1"/>
  <c r="N19" i="1" s="1"/>
  <c r="M19" i="1"/>
  <c r="M16" i="1"/>
  <c r="N16" i="1"/>
  <c r="M10" i="1"/>
  <c r="N10" i="1"/>
  <c r="N13" i="1"/>
  <c r="M13" i="1"/>
</calcChain>
</file>

<file path=xl/sharedStrings.xml><?xml version="1.0" encoding="utf-8"?>
<sst xmlns="http://schemas.openxmlformats.org/spreadsheetml/2006/main" count="50" uniqueCount="45">
  <si>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</si>
  <si>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</si>
  <si>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</si>
  <si>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</si>
  <si>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</si>
  <si>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</si>
  <si>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</si>
  <si>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</si>
  <si>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</si>
  <si>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</si>
  <si>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</si>
  <si>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</si>
  <si>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</si>
  <si>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</si>
  <si>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</si>
  <si>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</si>
  <si>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</si>
  <si>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</si>
  <si>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</si>
  <si>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</si>
  <si>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</si>
  <si>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</si>
  <si>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</si>
  <si>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</si>
  <si>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</si>
  <si>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</si>
  <si>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</si>
  <si>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</si>
  <si>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</si>
  <si>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</si>
  <si>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</si>
  <si>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</si>
  <si>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</si>
  <si>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</si>
  <si>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</si>
  <si>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</si>
  <si>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</si>
  <si>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</si>
  <si>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</si>
  <si>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</si>
  <si>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</si>
  <si>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LISSETTE EVANGELISTA</t>
  </si>
  <si>
    <t xml:space="preserve">JOAQUÍN ELÍAS JIMÉNEZ </t>
  </si>
  <si>
    <t>NOMINA PERSONAL CONTRATADOS SEPTIEMBRE 2023</t>
  </si>
  <si>
    <t>CERTIFICO QUE ESTA NÓMINA DE PAGO ESTA CORRECTA Y COMPLETA Y QUE LAS PERSONAS ENUMERADAS EN LA MISMA SON LAS QUE AL 30 DE SEPTIEMBRE  DE 2023 FIGURAN EN LOS RECORDS DE PERSONAL TEMPORALES Y PERIODO PROBATORIO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</si>
</sst>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43" fontId="0" fillId="0" borderId="0" xfId="0" applyNumberFormat="1"/>
    <xf numFmtId="4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2" fontId="7" fillId="0" borderId="2" xfId="1" applyNumberFormat="1" applyFont="1" applyFill="1" applyBorder="1" applyAlignment="1" applyProtection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57151</xdr:rowOff>
    </xdr:from>
    <xdr:to>
      <xdr:col>1</xdr:col>
      <xdr:colOff>1177738</xdr:colOff>
      <xdr:row>3</xdr:row>
      <xdr:rowOff>14654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531" y="152401"/>
          <a:ext cx="1063438" cy="492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934916</xdr:colOff>
      <xdr:row>1</xdr:row>
      <xdr:rowOff>101112</xdr:rowOff>
    </xdr:from>
    <xdr:to>
      <xdr:col>13</xdr:col>
      <xdr:colOff>1038527</xdr:colOff>
      <xdr:row>3</xdr:row>
      <xdr:rowOff>58615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C8E25C-8FF8-78EF-5F07-4F9214BF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5704" y="196362"/>
          <a:ext cx="1063438" cy="492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zoomScale="70" zoomScaleNormal="70" workbookViewId="0">
      <selection activeCell="B30" sqref="B30:C30"/>
    </sheetView>
  </sheetViews>
  <sheetFormatPr baseColWidth="10"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2"/>
    </row>
    <row r="3" spans="1:19" ht="15.75" customHeight="1" x14ac:dyDescent="0.25">
      <c r="A3" s="1"/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3"/>
      <c r="O3" s="2"/>
    </row>
    <row r="4" spans="1:19" ht="23.25" customHeight="1" x14ac:dyDescent="0.25">
      <c r="A4" s="1"/>
      <c r="B4" s="36" t="s">
        <v>43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4"/>
      <c r="O4" s="2"/>
    </row>
    <row r="5" spans="1:19" ht="15.75" customHeight="1" x14ac:dyDescent="0.25">
      <c r="A5" s="1"/>
      <c r="B5" s="37" t="s">
        <v>2</v>
      </c>
      <c r="C5" s="37" t="s">
        <v>3</v>
      </c>
      <c r="D5" s="37" t="s">
        <v>4</v>
      </c>
      <c r="E5" s="37" t="s">
        <v>5</v>
      </c>
      <c r="F5" s="37" t="s">
        <v>38</v>
      </c>
      <c r="G5" s="37" t="s">
        <v>39</v>
      </c>
      <c r="H5" s="31" t="s">
        <v>6</v>
      </c>
      <c r="I5" s="31" t="s">
        <v>7</v>
      </c>
      <c r="J5" s="31"/>
      <c r="K5" s="31"/>
      <c r="L5" s="31" t="s">
        <v>8</v>
      </c>
      <c r="M5" s="31" t="s">
        <v>9</v>
      </c>
      <c r="N5" s="38" t="s">
        <v>10</v>
      </c>
      <c r="O5" s="2"/>
    </row>
    <row r="6" spans="1:19" ht="15" customHeight="1" x14ac:dyDescent="0.25">
      <c r="A6" s="1"/>
      <c r="B6" s="37"/>
      <c r="C6" s="37"/>
      <c r="D6" s="37"/>
      <c r="E6" s="37"/>
      <c r="F6" s="37"/>
      <c r="G6" s="37"/>
      <c r="H6" s="31"/>
      <c r="I6" s="26" t="s">
        <v>11</v>
      </c>
      <c r="J6" s="26" t="s">
        <v>12</v>
      </c>
      <c r="K6" s="26" t="s">
        <v>13</v>
      </c>
      <c r="L6" s="31"/>
      <c r="M6" s="31"/>
      <c r="N6" s="38"/>
      <c r="O6" s="2"/>
    </row>
    <row r="7" spans="1:19" ht="15" customHeight="1" x14ac:dyDescent="0.25">
      <c r="A7" s="1"/>
      <c r="B7" s="37"/>
      <c r="C7" s="37"/>
      <c r="D7" s="37"/>
      <c r="E7" s="37"/>
      <c r="F7" s="37"/>
      <c r="G7" s="37"/>
      <c r="H7" s="31"/>
      <c r="I7" s="27"/>
      <c r="J7" s="27"/>
      <c r="K7" s="27"/>
      <c r="L7" s="31"/>
      <c r="M7" s="31"/>
      <c r="N7" s="38"/>
      <c r="O7" s="2"/>
    </row>
    <row r="8" spans="1:19" ht="15.75" x14ac:dyDescent="0.25">
      <c r="A8" s="1"/>
      <c r="B8" s="25" t="s">
        <v>16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"/>
    </row>
    <row r="9" spans="1:19" ht="50.25" customHeight="1" x14ac:dyDescent="0.25">
      <c r="A9" s="1"/>
      <c r="B9" s="8" t="s">
        <v>17</v>
      </c>
      <c r="C9" s="23" t="s">
        <v>14</v>
      </c>
      <c r="D9" s="9" t="s">
        <v>18</v>
      </c>
      <c r="E9" s="9" t="s">
        <v>19</v>
      </c>
      <c r="F9" s="18">
        <v>44201</v>
      </c>
      <c r="G9" s="18">
        <v>44207</v>
      </c>
      <c r="H9" s="10">
        <v>130000</v>
      </c>
      <c r="I9" s="5">
        <f>IF(H9&gt;=35000,(H9*0.0287),(0))</f>
        <v>3731</v>
      </c>
      <c r="J9" s="24">
        <v>19162.12</v>
      </c>
      <c r="K9" s="6">
        <f t="shared" ref="K9" si="0">+H9*0.0304</f>
        <v>3952</v>
      </c>
      <c r="L9" s="6">
        <v>18963.54</v>
      </c>
      <c r="M9" s="6">
        <f t="shared" ref="M9" si="1">SUM(I9:L9)</f>
        <v>45808.66</v>
      </c>
      <c r="N9" s="7">
        <f t="shared" ref="N9" si="2">H9-M9</f>
        <v>84191.34</v>
      </c>
      <c r="O9" s="2"/>
      <c r="Q9" s="19"/>
    </row>
    <row r="10" spans="1:19" ht="15.75" x14ac:dyDescent="0.25">
      <c r="A10" s="1"/>
      <c r="B10" s="28"/>
      <c r="C10" s="29"/>
      <c r="D10" s="29"/>
      <c r="E10" s="29"/>
      <c r="F10" s="29"/>
      <c r="G10" s="30"/>
      <c r="H10" s="13">
        <f>SUM(H9:H9)</f>
        <v>130000</v>
      </c>
      <c r="I10" s="13">
        <f>SUM(I9)</f>
        <v>3731</v>
      </c>
      <c r="J10" s="13">
        <f>SUM(J9:J9)</f>
        <v>19162.12</v>
      </c>
      <c r="K10" s="16">
        <f>SUM(K9:K9)</f>
        <v>3952</v>
      </c>
      <c r="L10" s="16">
        <f>SUM(L9:L9)</f>
        <v>18963.54</v>
      </c>
      <c r="M10" s="16">
        <f>SUM(M9:M9)</f>
        <v>45808.66</v>
      </c>
      <c r="N10" s="17">
        <f>SUM(N9:N9)</f>
        <v>84191.34</v>
      </c>
      <c r="O10" s="2"/>
      <c r="P10" s="21"/>
    </row>
    <row r="11" spans="1:19" ht="15.75" x14ac:dyDescent="0.25">
      <c r="A11" s="1"/>
      <c r="B11" s="25" t="s">
        <v>20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9" ht="42.75" customHeight="1" x14ac:dyDescent="0.25">
      <c r="A12" s="1"/>
      <c r="B12" s="9" t="s">
        <v>21</v>
      </c>
      <c r="C12" s="22" t="s">
        <v>15</v>
      </c>
      <c r="D12" s="9" t="s">
        <v>22</v>
      </c>
      <c r="E12" s="9" t="s">
        <v>19</v>
      </c>
      <c r="F12" s="18">
        <v>44201</v>
      </c>
      <c r="G12" s="18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28"/>
      <c r="C13" s="29"/>
      <c r="D13" s="29"/>
      <c r="E13" s="29"/>
      <c r="F13" s="29"/>
      <c r="G13" s="30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6">
        <f t="shared" si="3"/>
        <v>2128</v>
      </c>
      <c r="L13" s="16">
        <f t="shared" si="3"/>
        <v>4921.3100000000004</v>
      </c>
      <c r="M13" s="16">
        <f t="shared" si="3"/>
        <v>14426.79</v>
      </c>
      <c r="N13" s="17">
        <f t="shared" si="3"/>
        <v>55573.21</v>
      </c>
      <c r="O13" s="2"/>
      <c r="P13" s="21"/>
    </row>
    <row r="14" spans="1:19" ht="15.75" x14ac:dyDescent="0.25">
      <c r="A14" s="1"/>
      <c r="B14" s="31" t="s">
        <v>23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"/>
    </row>
    <row r="15" spans="1:19" ht="69" customHeight="1" x14ac:dyDescent="0.25">
      <c r="A15" s="1"/>
      <c r="B15" s="4" t="s">
        <v>24</v>
      </c>
      <c r="C15" s="22" t="s">
        <v>15</v>
      </c>
      <c r="D15" s="4" t="s">
        <v>25</v>
      </c>
      <c r="E15" s="4" t="s">
        <v>19</v>
      </c>
      <c r="F15" s="18">
        <v>44201</v>
      </c>
      <c r="G15" s="18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225</v>
      </c>
      <c r="M15" s="6">
        <f>SUM(I15:L15)</f>
        <v>24126.87</v>
      </c>
      <c r="N15" s="7">
        <f>H15-M15</f>
        <v>95873.13</v>
      </c>
      <c r="O15" s="2"/>
      <c r="Q15" s="19"/>
    </row>
    <row r="16" spans="1:19" ht="15.75" x14ac:dyDescent="0.25">
      <c r="A16" s="1"/>
      <c r="B16" s="28"/>
      <c r="C16" s="29"/>
      <c r="D16" s="29"/>
      <c r="E16" s="29"/>
      <c r="F16" s="29"/>
      <c r="G16" s="30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6">
        <f t="shared" si="4"/>
        <v>3648</v>
      </c>
      <c r="L16" s="16">
        <f t="shared" si="4"/>
        <v>225</v>
      </c>
      <c r="M16" s="16">
        <f t="shared" si="4"/>
        <v>24126.87</v>
      </c>
      <c r="N16" s="17">
        <f t="shared" si="4"/>
        <v>95873.13</v>
      </c>
      <c r="O16" s="2"/>
      <c r="P16" s="21"/>
      <c r="S16" s="19"/>
    </row>
    <row r="17" spans="1:19" ht="15.75" x14ac:dyDescent="0.25">
      <c r="A17" s="1"/>
      <c r="B17" s="25" t="s">
        <v>26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"/>
      <c r="S17" s="19"/>
    </row>
    <row r="18" spans="1:19" ht="48" customHeight="1" x14ac:dyDescent="0.25">
      <c r="A18" s="1"/>
      <c r="B18" s="4" t="s">
        <v>27</v>
      </c>
      <c r="C18" s="23" t="s">
        <v>15</v>
      </c>
      <c r="D18" s="9" t="s">
        <v>28</v>
      </c>
      <c r="E18" s="9" t="s">
        <v>19</v>
      </c>
      <c r="F18" s="18">
        <v>44201</v>
      </c>
      <c r="G18" s="18">
        <v>44207</v>
      </c>
      <c r="H18" s="10">
        <v>100000</v>
      </c>
      <c r="I18" s="5">
        <f>IF(H18&gt;=35000,(H18*0.0287),(0))</f>
        <v>2870</v>
      </c>
      <c r="J18" s="10">
        <v>11306.71</v>
      </c>
      <c r="K18" s="6">
        <f>+H18*0.0304</f>
        <v>3040</v>
      </c>
      <c r="L18" s="6">
        <v>14723.2</v>
      </c>
      <c r="M18" s="6">
        <f t="shared" ref="M18" si="5">SUM(I18:L18)</f>
        <v>31939.91</v>
      </c>
      <c r="N18" s="7">
        <f t="shared" ref="N18" si="6">H18-M18</f>
        <v>68060.09</v>
      </c>
      <c r="O18" s="2"/>
    </row>
    <row r="19" spans="1:19" ht="15.75" x14ac:dyDescent="0.25">
      <c r="A19" s="1"/>
      <c r="B19" s="28"/>
      <c r="C19" s="29"/>
      <c r="D19" s="29"/>
      <c r="E19" s="29"/>
      <c r="F19" s="29"/>
      <c r="G19" s="30"/>
      <c r="H19" s="13">
        <f t="shared" ref="H19:N19" si="7">H18</f>
        <v>100000</v>
      </c>
      <c r="I19" s="13">
        <f t="shared" si="7"/>
        <v>2870</v>
      </c>
      <c r="J19" s="13">
        <f t="shared" si="7"/>
        <v>11306.71</v>
      </c>
      <c r="K19" s="16">
        <f t="shared" si="7"/>
        <v>3040</v>
      </c>
      <c r="L19" s="16">
        <f t="shared" si="7"/>
        <v>14723.2</v>
      </c>
      <c r="M19" s="16">
        <f t="shared" si="7"/>
        <v>31939.91</v>
      </c>
      <c r="N19" s="17">
        <f t="shared" si="7"/>
        <v>68060.09</v>
      </c>
      <c r="O19" s="2"/>
      <c r="P19" s="21"/>
    </row>
    <row r="20" spans="1:19" ht="15.75" x14ac:dyDescent="0.25">
      <c r="A20" s="1"/>
      <c r="B20" s="25" t="s">
        <v>40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"/>
      <c r="S20" s="19"/>
    </row>
    <row r="21" spans="1:19" ht="47.25" customHeight="1" x14ac:dyDescent="0.25">
      <c r="A21" s="1"/>
      <c r="B21" s="50"/>
      <c r="C21" s="51"/>
      <c r="D21" s="52"/>
      <c r="E21" s="53" t="s">
        <v>29</v>
      </c>
      <c r="F21" s="54"/>
      <c r="G21" s="55"/>
      <c r="H21" s="13">
        <f>H10+H13+H16+H19</f>
        <v>420000</v>
      </c>
      <c r="I21" s="56"/>
      <c r="J21" s="57"/>
      <c r="K21" s="58"/>
      <c r="L21" s="53" t="s">
        <v>30</v>
      </c>
      <c r="M21" s="55"/>
      <c r="N21" s="13">
        <f>N10+N13+N16+N19</f>
        <v>303697.77</v>
      </c>
      <c r="O21" s="2"/>
    </row>
    <row r="22" spans="1:19" ht="9" customHeight="1" x14ac:dyDescent="0.25">
      <c r="A22" s="1"/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2"/>
    </row>
    <row r="23" spans="1:19" x14ac:dyDescent="0.25">
      <c r="A23" s="1"/>
      <c r="B23" s="39" t="s">
        <v>31</v>
      </c>
      <c r="C23" s="39"/>
      <c r="D23" s="39"/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2"/>
    </row>
    <row r="24" spans="1:19" x14ac:dyDescent="0.25">
      <c r="A24" s="1"/>
      <c r="B24" s="39"/>
      <c r="C24" s="39"/>
      <c r="D24" s="39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2"/>
    </row>
    <row r="25" spans="1:19" ht="31.5" x14ac:dyDescent="0.25">
      <c r="A25" s="1"/>
      <c r="B25" s="11" t="s">
        <v>32</v>
      </c>
      <c r="C25" s="46">
        <v>29820</v>
      </c>
      <c r="D25" s="47"/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"/>
      <c r="P25" s="20"/>
      <c r="Q25" s="20"/>
      <c r="R25" s="20"/>
      <c r="S25" s="20"/>
    </row>
    <row r="26" spans="1:19" ht="31.5" x14ac:dyDescent="0.25">
      <c r="A26" s="1"/>
      <c r="B26" s="11" t="s">
        <v>33</v>
      </c>
      <c r="C26" s="46">
        <v>3238.67</v>
      </c>
      <c r="D26" s="47"/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"/>
      <c r="P26" s="20"/>
      <c r="Q26" s="20"/>
      <c r="R26" s="20"/>
      <c r="S26" s="20"/>
    </row>
    <row r="27" spans="1:19" ht="31.5" x14ac:dyDescent="0.25">
      <c r="A27" s="1"/>
      <c r="B27" s="12" t="s">
        <v>34</v>
      </c>
      <c r="C27" s="46">
        <v>29778</v>
      </c>
      <c r="D27" s="47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"/>
      <c r="P27" s="20"/>
      <c r="Q27" s="20"/>
      <c r="R27" s="20"/>
      <c r="S27" s="20"/>
    </row>
    <row r="28" spans="1:19" ht="20.25" customHeight="1" x14ac:dyDescent="0.25">
      <c r="A28" s="1"/>
      <c r="B28" s="14" t="s">
        <v>35</v>
      </c>
      <c r="C28" s="48">
        <f>SUM(C25:D27)</f>
        <v>62836.67</v>
      </c>
      <c r="D28" s="49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"/>
      <c r="Q28" s="20"/>
      <c r="R28" s="20"/>
    </row>
    <row r="29" spans="1:19" ht="36" customHeight="1" x14ac:dyDescent="0.25">
      <c r="A29" s="1"/>
      <c r="B29" s="62" t="s">
        <v>44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4"/>
      <c r="O29" s="2"/>
      <c r="Q29" s="20"/>
    </row>
    <row r="30" spans="1:19" ht="98.25" customHeight="1" x14ac:dyDescent="0.25">
      <c r="A30" s="1"/>
      <c r="B30" s="66"/>
      <c r="C30" s="67"/>
      <c r="D30" s="15" t="s">
        <v>36</v>
      </c>
      <c r="E30" s="70" t="s">
        <v>41</v>
      </c>
      <c r="F30" s="71"/>
      <c r="G30" s="71"/>
      <c r="H30" s="71"/>
      <c r="I30" s="72"/>
      <c r="J30" s="15" t="s">
        <v>37</v>
      </c>
      <c r="K30" s="68" t="s">
        <v>42</v>
      </c>
      <c r="L30" s="69"/>
      <c r="M30" s="69"/>
      <c r="N30" s="67"/>
      <c r="O30" s="2"/>
    </row>
    <row r="31" spans="1:19" ht="11.25" customHeight="1" x14ac:dyDescent="0.25">
      <c r="A31" s="1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2"/>
    </row>
  </sheetData>
  <mergeCells count="43">
    <mergeCell ref="B29:N29"/>
    <mergeCell ref="B31:N31"/>
    <mergeCell ref="B30:C30"/>
    <mergeCell ref="K30:N30"/>
    <mergeCell ref="E30:I30"/>
    <mergeCell ref="B21:D21"/>
    <mergeCell ref="E21:G21"/>
    <mergeCell ref="L21:M21"/>
    <mergeCell ref="I21:K21"/>
    <mergeCell ref="B22:N22"/>
    <mergeCell ref="B23:D24"/>
    <mergeCell ref="E23:N28"/>
    <mergeCell ref="C25:D25"/>
    <mergeCell ref="C26:D26"/>
    <mergeCell ref="C27:D27"/>
    <mergeCell ref="C28:D28"/>
    <mergeCell ref="B20:N20"/>
    <mergeCell ref="B19:G19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B17:N17"/>
    <mergeCell ref="B8:N8"/>
    <mergeCell ref="K6:K7"/>
    <mergeCell ref="B10:G10"/>
    <mergeCell ref="B13:G13"/>
    <mergeCell ref="B16:G16"/>
    <mergeCell ref="B11:N11"/>
    <mergeCell ref="B14:N14"/>
    <mergeCell ref="J6:J7"/>
    <mergeCell ref="N5:N7"/>
    <mergeCell ref="I6:I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2023-10-19T20:05:35Z</cp:lastPrinted>
  <dcterms:created xsi:type="dcterms:W3CDTF">2021-07-20T15:29:34Z</dcterms:created>
  <dcterms:modified xsi:type="dcterms:W3CDTF">2023-10-19T20:06:03Z</dcterms:modified>
</cp:coreProperties>
</file>