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5E045687-6DEB-4ACE-9D24-318BEEA766B1}" xr6:coauthVersionLast="47" xr6:coauthVersionMax="47" xr10:uidLastSave="{00000000-0000-0000-0000-000000000000}"/>
  <bookViews>
    <workbookView xWindow="945" yWindow="825" windowWidth="27855" windowHeight="15375" xr2:uid="{00000000-000D-0000-FFFF-FFFF00000000}"/>
  </bookViews>
  <sheets>
    <sheet name="Hoja1" sheetId="1" r:id="rId1"/>
  </sheets>
  <definedNames>
    <definedName name="_xlnm.Print_Area" localSheetId="0">Hoja1!$A$8:$M$196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I75" i="1"/>
  <c r="H75" i="1"/>
  <c r="G75" i="1"/>
  <c r="F75" i="1"/>
  <c r="L74" i="1"/>
  <c r="J75" i="1"/>
  <c r="J164" i="1"/>
  <c r="H164" i="1"/>
  <c r="G164" i="1"/>
  <c r="F164" i="1"/>
  <c r="J159" i="1"/>
  <c r="G159" i="1"/>
  <c r="F159" i="1"/>
  <c r="J35" i="1"/>
  <c r="H35" i="1"/>
  <c r="G35" i="1"/>
  <c r="F35" i="1"/>
  <c r="H109" i="1"/>
  <c r="G109" i="1"/>
  <c r="F109" i="1"/>
  <c r="J109" i="1"/>
  <c r="F102" i="1"/>
  <c r="G102" i="1"/>
  <c r="H102" i="1"/>
  <c r="J102" i="1"/>
  <c r="K101" i="1"/>
  <c r="L101" i="1" s="1"/>
  <c r="L166" i="1"/>
  <c r="J23" i="1"/>
  <c r="H23" i="1"/>
  <c r="F23" i="1"/>
  <c r="G22" i="1"/>
  <c r="K22" i="1" s="1"/>
  <c r="L22" i="1" s="1"/>
  <c r="J132" i="1"/>
  <c r="H132" i="1"/>
  <c r="F132" i="1"/>
  <c r="F122" i="1"/>
  <c r="G122" i="1"/>
  <c r="H122" i="1"/>
  <c r="J122" i="1"/>
  <c r="K100" i="1"/>
  <c r="L100" i="1" s="1"/>
  <c r="J56" i="1"/>
  <c r="H56" i="1"/>
  <c r="F56" i="1"/>
  <c r="K55" i="1"/>
  <c r="L55" i="1" s="1"/>
  <c r="K52" i="1"/>
  <c r="L52" i="1" s="1"/>
  <c r="F127" i="1"/>
  <c r="G126" i="1"/>
  <c r="G127" i="1" s="1"/>
  <c r="H127" i="1"/>
  <c r="J127" i="1"/>
  <c r="J31" i="1"/>
  <c r="H31" i="1"/>
  <c r="F31" i="1"/>
  <c r="K90" i="1"/>
  <c r="L54" i="1"/>
  <c r="I30" i="1"/>
  <c r="K30" i="1" s="1"/>
  <c r="L30" i="1" s="1"/>
  <c r="G49" i="1"/>
  <c r="G50" i="1"/>
  <c r="I157" i="1"/>
  <c r="K157" i="1" s="1"/>
  <c r="L157" i="1" s="1"/>
  <c r="K99" i="1"/>
  <c r="L99" i="1" s="1"/>
  <c r="F184" i="1"/>
  <c r="F174" i="1"/>
  <c r="F171" i="1"/>
  <c r="F117" i="1"/>
  <c r="F113" i="1"/>
  <c r="F70" i="1"/>
  <c r="F66" i="1"/>
  <c r="F47" i="1"/>
  <c r="F44" i="1"/>
  <c r="F40" i="1"/>
  <c r="J184" i="1"/>
  <c r="G64" i="1"/>
  <c r="I64" i="1"/>
  <c r="K53" i="1"/>
  <c r="L53" i="1" s="1"/>
  <c r="C193" i="1"/>
  <c r="K183" i="1"/>
  <c r="L183" i="1" s="1"/>
  <c r="H184" i="1"/>
  <c r="K34" i="1"/>
  <c r="L34" i="1" s="1"/>
  <c r="J13" i="1"/>
  <c r="H13" i="1"/>
  <c r="F13" i="1"/>
  <c r="I12" i="1"/>
  <c r="K181" i="1"/>
  <c r="L181" i="1" s="1"/>
  <c r="I154" i="1"/>
  <c r="I150" i="1"/>
  <c r="I151" i="1"/>
  <c r="I152" i="1"/>
  <c r="I144" i="1"/>
  <c r="I145" i="1"/>
  <c r="I146" i="1"/>
  <c r="I147" i="1"/>
  <c r="G56" i="1" l="1"/>
  <c r="K64" i="1"/>
  <c r="L64" i="1" s="1"/>
  <c r="I156" i="1"/>
  <c r="K62" i="1"/>
  <c r="L62" i="1" s="1"/>
  <c r="G15" i="1"/>
  <c r="K9" i="1"/>
  <c r="K156" i="1" l="1"/>
  <c r="L156" i="1" s="1"/>
  <c r="K182" i="1"/>
  <c r="L182" i="1" s="1"/>
  <c r="K154" i="1"/>
  <c r="L154" i="1" s="1"/>
  <c r="I163" i="1"/>
  <c r="K163" i="1" s="1"/>
  <c r="L163" i="1" s="1"/>
  <c r="I155" i="1"/>
  <c r="I121" i="1"/>
  <c r="I153" i="1"/>
  <c r="K153" i="1" s="1"/>
  <c r="J66" i="1"/>
  <c r="K63" i="1"/>
  <c r="L63" i="1" s="1"/>
  <c r="H66" i="1"/>
  <c r="F19" i="1"/>
  <c r="H19" i="1"/>
  <c r="J19" i="1"/>
  <c r="K155" i="1" l="1"/>
  <c r="L155" i="1" s="1"/>
  <c r="L121" i="1"/>
  <c r="L153" i="1"/>
  <c r="I105" i="1"/>
  <c r="K105" i="1" s="1"/>
  <c r="L105" i="1" s="1"/>
  <c r="I106" i="1"/>
  <c r="I107" i="1"/>
  <c r="I104" i="1"/>
  <c r="K180" i="1"/>
  <c r="L180" i="1" s="1"/>
  <c r="I176" i="1"/>
  <c r="I179" i="1"/>
  <c r="K179" i="1" s="1"/>
  <c r="L179" i="1" s="1"/>
  <c r="I178" i="1"/>
  <c r="K178" i="1" s="1"/>
  <c r="L178" i="1" s="1"/>
  <c r="I177" i="1"/>
  <c r="G184" i="1"/>
  <c r="J174" i="1"/>
  <c r="H174" i="1"/>
  <c r="I173" i="1"/>
  <c r="I174" i="1" s="1"/>
  <c r="G174" i="1"/>
  <c r="J171" i="1"/>
  <c r="H171" i="1"/>
  <c r="I169" i="1"/>
  <c r="I168" i="1"/>
  <c r="I167" i="1"/>
  <c r="I161" i="1"/>
  <c r="I149" i="1"/>
  <c r="I148" i="1"/>
  <c r="I143" i="1"/>
  <c r="I142" i="1"/>
  <c r="I141" i="1"/>
  <c r="I140" i="1"/>
  <c r="I139" i="1"/>
  <c r="I138" i="1"/>
  <c r="I137" i="1"/>
  <c r="I136" i="1"/>
  <c r="I135" i="1"/>
  <c r="I134" i="1"/>
  <c r="I129" i="1"/>
  <c r="G129" i="1"/>
  <c r="G132" i="1" s="1"/>
  <c r="F186" i="1"/>
  <c r="I124" i="1"/>
  <c r="I162" i="1"/>
  <c r="K162" i="1" s="1"/>
  <c r="L162" i="1" s="1"/>
  <c r="K120" i="1"/>
  <c r="L120" i="1" s="1"/>
  <c r="I119" i="1"/>
  <c r="I122" i="1" s="1"/>
  <c r="J117" i="1"/>
  <c r="H117" i="1"/>
  <c r="I116" i="1"/>
  <c r="K116" i="1" s="1"/>
  <c r="L116" i="1" s="1"/>
  <c r="I131" i="1"/>
  <c r="I126" i="1"/>
  <c r="I125" i="1"/>
  <c r="K170" i="1"/>
  <c r="L170" i="1" s="1"/>
  <c r="J113" i="1"/>
  <c r="H113" i="1"/>
  <c r="I112" i="1"/>
  <c r="G112" i="1"/>
  <c r="I111" i="1"/>
  <c r="G111" i="1"/>
  <c r="I96" i="1"/>
  <c r="I95" i="1"/>
  <c r="I94" i="1"/>
  <c r="K93" i="1"/>
  <c r="L93" i="1" s="1"/>
  <c r="I92" i="1"/>
  <c r="I91" i="1"/>
  <c r="L90" i="1"/>
  <c r="I89" i="1"/>
  <c r="L89" i="1" s="1"/>
  <c r="I88" i="1"/>
  <c r="K88" i="1" s="1"/>
  <c r="I87" i="1"/>
  <c r="I86" i="1"/>
  <c r="K86" i="1" s="1"/>
  <c r="L86" i="1" s="1"/>
  <c r="I85" i="1"/>
  <c r="K85" i="1" s="1"/>
  <c r="L85" i="1" s="1"/>
  <c r="I84" i="1"/>
  <c r="L84" i="1" s="1"/>
  <c r="I83" i="1"/>
  <c r="K83" i="1" s="1"/>
  <c r="L83" i="1" s="1"/>
  <c r="I82" i="1"/>
  <c r="K82" i="1" s="1"/>
  <c r="L82" i="1" s="1"/>
  <c r="I81" i="1"/>
  <c r="K81" i="1" s="1"/>
  <c r="L81" i="1" s="1"/>
  <c r="I97" i="1"/>
  <c r="L97" i="1" s="1"/>
  <c r="I108" i="1"/>
  <c r="L108" i="1" s="1"/>
  <c r="K80" i="1"/>
  <c r="L80" i="1" s="1"/>
  <c r="I79" i="1"/>
  <c r="K78" i="1"/>
  <c r="L78" i="1" s="1"/>
  <c r="I77" i="1"/>
  <c r="H158" i="1"/>
  <c r="I72" i="1"/>
  <c r="J70" i="1"/>
  <c r="H70" i="1"/>
  <c r="I69" i="1"/>
  <c r="G69" i="1"/>
  <c r="G68" i="1"/>
  <c r="K61" i="1"/>
  <c r="L61" i="1" s="1"/>
  <c r="I65" i="1"/>
  <c r="K65" i="1" s="1"/>
  <c r="L65" i="1" s="1"/>
  <c r="I59" i="1"/>
  <c r="G59" i="1"/>
  <c r="I60" i="1"/>
  <c r="G60" i="1"/>
  <c r="I58" i="1"/>
  <c r="G58" i="1"/>
  <c r="I51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G42" i="1"/>
  <c r="J40" i="1"/>
  <c r="H40" i="1"/>
  <c r="I39" i="1"/>
  <c r="G39" i="1"/>
  <c r="I38" i="1"/>
  <c r="G38" i="1"/>
  <c r="G37" i="1"/>
  <c r="I33" i="1"/>
  <c r="I35" i="1" s="1"/>
  <c r="I29" i="1"/>
  <c r="K29" i="1" s="1"/>
  <c r="L29" i="1" s="1"/>
  <c r="I28" i="1"/>
  <c r="G28" i="1"/>
  <c r="I27" i="1"/>
  <c r="G27" i="1"/>
  <c r="G26" i="1"/>
  <c r="K26" i="1" s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K158" i="1" l="1"/>
  <c r="L158" i="1" s="1"/>
  <c r="H159" i="1"/>
  <c r="I159" i="1"/>
  <c r="I164" i="1"/>
  <c r="I102" i="1"/>
  <c r="I109" i="1"/>
  <c r="L88" i="1"/>
  <c r="I132" i="1"/>
  <c r="I56" i="1"/>
  <c r="I127" i="1"/>
  <c r="G31" i="1"/>
  <c r="I31" i="1"/>
  <c r="L26" i="1"/>
  <c r="I184" i="1"/>
  <c r="G13" i="1"/>
  <c r="K59" i="1"/>
  <c r="L59" i="1" s="1"/>
  <c r="K107" i="1"/>
  <c r="L107" i="1" s="1"/>
  <c r="K17" i="1"/>
  <c r="G19" i="1"/>
  <c r="K138" i="1"/>
  <c r="L138" i="1" s="1"/>
  <c r="K12" i="1"/>
  <c r="L12" i="1" s="1"/>
  <c r="K137" i="1"/>
  <c r="L137" i="1" s="1"/>
  <c r="K135" i="1"/>
  <c r="L135" i="1" s="1"/>
  <c r="K51" i="1"/>
  <c r="L51" i="1" s="1"/>
  <c r="G66" i="1"/>
  <c r="I66" i="1"/>
  <c r="K50" i="1"/>
  <c r="I19" i="1"/>
  <c r="K25" i="1"/>
  <c r="K72" i="1"/>
  <c r="L72" i="1" s="1"/>
  <c r="L150" i="1"/>
  <c r="K98" i="1"/>
  <c r="L98" i="1" s="1"/>
  <c r="K91" i="1"/>
  <c r="L91" i="1" s="1"/>
  <c r="G40" i="1"/>
  <c r="K28" i="1"/>
  <c r="L28" i="1" s="1"/>
  <c r="K125" i="1"/>
  <c r="L125" i="1" s="1"/>
  <c r="K144" i="1"/>
  <c r="L144" i="1" s="1"/>
  <c r="L130" i="1"/>
  <c r="K124" i="1"/>
  <c r="L136" i="1"/>
  <c r="K143" i="1"/>
  <c r="L143" i="1" s="1"/>
  <c r="K146" i="1"/>
  <c r="L146" i="1" s="1"/>
  <c r="K149" i="1"/>
  <c r="L149" i="1" s="1"/>
  <c r="K77" i="1"/>
  <c r="G113" i="1"/>
  <c r="I40" i="1"/>
  <c r="K96" i="1"/>
  <c r="L96" i="1" s="1"/>
  <c r="I117" i="1"/>
  <c r="G44" i="1"/>
  <c r="K68" i="1"/>
  <c r="K167" i="1"/>
  <c r="L167" i="1" s="1"/>
  <c r="K104" i="1"/>
  <c r="K11" i="1"/>
  <c r="L11" i="1" s="1"/>
  <c r="K21" i="1"/>
  <c r="K27" i="1"/>
  <c r="L27" i="1" s="1"/>
  <c r="K39" i="1"/>
  <c r="L39" i="1" s="1"/>
  <c r="K140" i="1"/>
  <c r="L140" i="1" s="1"/>
  <c r="K142" i="1"/>
  <c r="L142" i="1" s="1"/>
  <c r="K168" i="1"/>
  <c r="L168" i="1" s="1"/>
  <c r="K37" i="1"/>
  <c r="L37" i="1" s="1"/>
  <c r="K119" i="1"/>
  <c r="K122" i="1" s="1"/>
  <c r="K148" i="1"/>
  <c r="L148" i="1" s="1"/>
  <c r="K152" i="1"/>
  <c r="L152" i="1" s="1"/>
  <c r="I171" i="1"/>
  <c r="K106" i="1"/>
  <c r="L106" i="1" s="1"/>
  <c r="K33" i="1"/>
  <c r="K35" i="1" s="1"/>
  <c r="K60" i="1"/>
  <c r="L60" i="1" s="1"/>
  <c r="K69" i="1"/>
  <c r="L69" i="1" s="1"/>
  <c r="K94" i="1"/>
  <c r="L94" i="1" s="1"/>
  <c r="L38" i="1"/>
  <c r="K73" i="1"/>
  <c r="L73" i="1" s="1"/>
  <c r="K95" i="1"/>
  <c r="L95" i="1" s="1"/>
  <c r="K134" i="1"/>
  <c r="G70" i="1"/>
  <c r="G117" i="1"/>
  <c r="K49" i="1"/>
  <c r="K87" i="1"/>
  <c r="L87" i="1" s="1"/>
  <c r="I113" i="1"/>
  <c r="L129" i="1"/>
  <c r="K169" i="1"/>
  <c r="L169" i="1" s="1"/>
  <c r="K177" i="1"/>
  <c r="L92" i="1"/>
  <c r="K112" i="1"/>
  <c r="L112" i="1" s="1"/>
  <c r="K139" i="1"/>
  <c r="L139" i="1" s="1"/>
  <c r="K141" i="1"/>
  <c r="L141" i="1" s="1"/>
  <c r="K145" i="1"/>
  <c r="L145" i="1" s="1"/>
  <c r="L147" i="1"/>
  <c r="K151" i="1"/>
  <c r="L151" i="1" s="1"/>
  <c r="K46" i="1"/>
  <c r="K58" i="1"/>
  <c r="K176" i="1"/>
  <c r="I70" i="1"/>
  <c r="K161" i="1"/>
  <c r="K164" i="1" s="1"/>
  <c r="G171" i="1"/>
  <c r="K173" i="1"/>
  <c r="K10" i="1"/>
  <c r="K42" i="1"/>
  <c r="K79" i="1"/>
  <c r="L79" i="1" s="1"/>
  <c r="K159" i="1" l="1"/>
  <c r="K109" i="1"/>
  <c r="K102" i="1"/>
  <c r="L21" i="1"/>
  <c r="L23" i="1" s="1"/>
  <c r="K23" i="1"/>
  <c r="L131" i="1"/>
  <c r="L132" i="1" s="1"/>
  <c r="K132" i="1"/>
  <c r="L104" i="1"/>
  <c r="L109" i="1" s="1"/>
  <c r="K56" i="1"/>
  <c r="L126" i="1"/>
  <c r="K127" i="1"/>
  <c r="L49" i="1"/>
  <c r="K31" i="1"/>
  <c r="L171" i="1"/>
  <c r="L40" i="1"/>
  <c r="L176" i="1"/>
  <c r="K184" i="1"/>
  <c r="L77" i="1"/>
  <c r="L102" i="1" s="1"/>
  <c r="L10" i="1"/>
  <c r="L13" i="1" s="1"/>
  <c r="K13" i="1"/>
  <c r="L119" i="1"/>
  <c r="L122" i="1" s="1"/>
  <c r="L134" i="1"/>
  <c r="L159" i="1" s="1"/>
  <c r="K66" i="1"/>
  <c r="L50" i="1"/>
  <c r="L177" i="1"/>
  <c r="L25" i="1"/>
  <c r="L31" i="1" s="1"/>
  <c r="L17" i="1"/>
  <c r="L19" i="1" s="1"/>
  <c r="K19" i="1"/>
  <c r="L124" i="1"/>
  <c r="K70" i="1"/>
  <c r="K113" i="1"/>
  <c r="K40" i="1"/>
  <c r="L68" i="1"/>
  <c r="L70" i="1" s="1"/>
  <c r="L111" i="1"/>
  <c r="L113" i="1" s="1"/>
  <c r="K171" i="1"/>
  <c r="L33" i="1"/>
  <c r="L35" i="1" s="1"/>
  <c r="L58" i="1"/>
  <c r="L66" i="1" s="1"/>
  <c r="L161" i="1"/>
  <c r="L164" i="1" s="1"/>
  <c r="L173" i="1"/>
  <c r="L174" i="1" s="1"/>
  <c r="K174" i="1"/>
  <c r="L115" i="1"/>
  <c r="L117" i="1" s="1"/>
  <c r="K117" i="1"/>
  <c r="K47" i="1"/>
  <c r="L46" i="1"/>
  <c r="L47" i="1" s="1"/>
  <c r="L42" i="1"/>
  <c r="L44" i="1" s="1"/>
  <c r="K44" i="1"/>
  <c r="L56" i="1" l="1"/>
  <c r="L127" i="1"/>
  <c r="L184" i="1"/>
  <c r="L186" i="1" s="1"/>
</calcChain>
</file>

<file path=xl/sharedStrings.xml><?xml version="1.0" encoding="utf-8"?>
<sst xmlns="http://schemas.openxmlformats.org/spreadsheetml/2006/main" count="568" uniqueCount="251">
  <si>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</si>
  <si>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</si>
  <si>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</si>
  <si>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</si>
  <si>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</si>
  <si>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</si>
  <si>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</si>
  <si>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</si>
  <si>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</si>
  <si>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</si>
  <si>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</si>
  <si>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</si>
  <si>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</si>
  <si>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</si>
  <si>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</si>
  <si>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</si>
  <si>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</si>
  <si>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</si>
  <si>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</si>
  <si>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</si>
  <si>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</si>
  <si>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</si>
  <si>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</si>
  <si>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</si>
  <si>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</si>
  <si>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</si>
  <si>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</si>
  <si>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</si>
  <si>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</si>
  <si>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</si>
  <si>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</si>
  <si>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</si>
  <si>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</si>
  <si>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</si>
  <si>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</si>
  <si>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</si>
  <si>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</si>
  <si>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</si>
  <si>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</si>
  <si>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</si>
  <si>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</si>
  <si>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</si>
  <si>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</si>
  <si>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</si>
  <si>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</si>
  <si>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</si>
  <si>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</si>
  <si>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</si>
  <si>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</si>
  <si>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</si>
  <si>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</si>
  <si>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</si>
  <si>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</si>
  <si>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</si>
  <si>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</si>
  <si>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</si>
  <si>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</si>
  <si>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</si>
  <si>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</si>
  <si>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</si>
  <si>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</si>
  <si>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</si>
  <si>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</si>
  <si>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</si>
  <si>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</si>
  <si>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</si>
  <si>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</si>
  <si>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</si>
  <si>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</si>
  <si>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</si>
  <si>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</si>
  <si>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</si>
  <si>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</si>
  <si>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</si>
  <si>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</si>
  <si>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</si>
  <si>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</si>
  <si>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</si>
  <si>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</si>
  <si>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</si>
  <si>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</si>
  <si>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</si>
  <si>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</si>
  <si>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</si>
  <si>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</si>
  <si>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</si>
  <si>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</si>
  <si>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</si>
  <si>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</si>
  <si>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</si>
  <si>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</si>
  <si>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</si>
  <si>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</si>
  <si>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</si>
  <si>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</si>
  <si>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</si>
  <si>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</si>
  <si>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</si>
  <si>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</si>
  <si>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</si>
  <si>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</si>
  <si>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</si>
  <si>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</si>
  <si>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</si>
  <si>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</si>
  <si>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</si>
  <si>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</si>
  <si>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</si>
  <si>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</si>
  <si>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</si>
  <si>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</si>
  <si>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</si>
  <si>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</si>
  <si>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</si>
  <si>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</si>
  <si>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</si>
  <si>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</si>
  <si>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</si>
  <si>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</si>
  <si>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</si>
  <si>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</si>
  <si>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</si>
  <si>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</si>
  <si>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</si>
  <si>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</si>
  <si>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</si>
  <si>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</si>
  <si>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</si>
  <si>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</si>
  <si>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</si>
  <si>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</si>
  <si>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</si>
  <si>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</si>
  <si>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</si>
  <si>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</si>
  <si>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</si>
  <si>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</si>
  <si>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</si>
  <si>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</si>
  <si>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</si>
  <si>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</si>
  <si>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</si>
  <si>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</si>
  <si>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</si>
  <si>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</si>
  <si>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</si>
  <si>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</si>
  <si>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</si>
  <si>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</si>
  <si>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</si>
  <si>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</si>
  <si>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</si>
  <si>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</si>
  <si>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</si>
  <si>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</si>
  <si>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</si>
  <si>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</si>
  <si>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</si>
  <si>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</si>
  <si>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</si>
  <si>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</si>
  <si>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</si>
  <si>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</si>
  <si>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</si>
  <si>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</si>
  <si>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</si>
  <si>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</si>
  <si>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</si>
  <si>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</si>
  <si>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</si>
  <si>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</si>
  <si>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</si>
  <si>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</si>
  <si>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</si>
  <si>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</si>
  <si>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</si>
  <si>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</si>
  <si>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</si>
  <si>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</si>
  <si>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</si>
  <si>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</si>
  <si>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</si>
  <si>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</si>
  <si>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</si>
  <si>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</si>
  <si>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</si>
  <si>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</si>
  <si>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</si>
  <si>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</si>
  <si>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</si>
  <si>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</si>
  <si>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</si>
  <si>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</si>
  <si>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</si>
  <si>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</si>
  <si>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</si>
  <si>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</si>
  <si>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</si>
  <si>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</si>
  <si>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</si>
  <si>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</si>
  <si>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</si>
  <si>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</si>
  <si>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</si>
  <si>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</si>
  <si>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</si>
  <si>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</si>
  <si>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</si>
  <si>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</si>
  <si>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</si>
  <si>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</si>
  <si>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</si>
  <si>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</si>
  <si>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</si>
  <si>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</si>
  <si>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</si>
  <si>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</si>
  <si>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</si>
  <si>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</si>
  <si>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</si>
  <si>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</si>
  <si>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</si>
  <si>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</si>
  <si>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</si>
  <si>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</si>
  <si>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</si>
  <si>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</si>
  <si>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</si>
  <si>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</si>
  <si>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</si>
  <si>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</si>
  <si>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</si>
  <si>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</si>
  <si>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</si>
  <si>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</si>
  <si>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</si>
  <si>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</si>
  <si>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</si>
  <si>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</si>
  <si>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</si>
  <si>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</si>
  <si>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</si>
  <si>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</si>
  <si>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</si>
  <si>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</si>
  <si>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</si>
  <si>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</si>
  <si>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</si>
  <si>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</si>
  <si>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NOMINA PERSONAL FIJO JULIO 2023</t>
  </si>
  <si>
    <t>CERTIFICO QUE ESTA NOMINA DE PAGO ESTA CORRECTA Y COMPLETA Y QUE LAS PERSONAS ENUMERADAS EN LA MISMA SON LAS QUE AL 31 DE JULIO 2023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</si>
</sst>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topLeftCell="A178" zoomScale="85" zoomScaleNormal="85" workbookViewId="0">
      <pane xSplit="11" topLeftCell="L1" activePane="topRight" state="frozen"/>
      <selection activeCell="A5" sqref="A5"/>
      <selection pane="topRight" activeCell="B194" sqref="B194:L194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2"/>
    </row>
    <row r="3" spans="1:14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6"/>
      <c r="M3" s="2"/>
    </row>
    <row r="4" spans="1:14" ht="23.25" customHeight="1" x14ac:dyDescent="0.25">
      <c r="A4" s="1"/>
      <c r="B4" s="59" t="s">
        <v>249</v>
      </c>
      <c r="C4" s="59"/>
      <c r="D4" s="59"/>
      <c r="E4" s="59"/>
      <c r="F4" s="59"/>
      <c r="G4" s="59"/>
      <c r="H4" s="59"/>
      <c r="I4" s="59"/>
      <c r="J4" s="59"/>
      <c r="K4" s="59"/>
      <c r="L4" s="57"/>
      <c r="M4" s="2"/>
    </row>
    <row r="5" spans="1:14" ht="15.75" customHeight="1" x14ac:dyDescent="0.25">
      <c r="A5" s="1"/>
      <c r="B5" s="60" t="s">
        <v>244</v>
      </c>
      <c r="C5" s="60" t="s">
        <v>2</v>
      </c>
      <c r="D5" s="60" t="s">
        <v>3</v>
      </c>
      <c r="E5" s="60" t="s">
        <v>4</v>
      </c>
      <c r="F5" s="61" t="s">
        <v>5</v>
      </c>
      <c r="G5" s="61" t="s">
        <v>6</v>
      </c>
      <c r="H5" s="61"/>
      <c r="I5" s="61"/>
      <c r="J5" s="61" t="s">
        <v>7</v>
      </c>
      <c r="K5" s="61" t="s">
        <v>8</v>
      </c>
      <c r="L5" s="64" t="s">
        <v>9</v>
      </c>
      <c r="M5" s="2"/>
    </row>
    <row r="6" spans="1:14" ht="15" customHeight="1" x14ac:dyDescent="0.25">
      <c r="A6" s="1"/>
      <c r="B6" s="60"/>
      <c r="C6" s="60"/>
      <c r="D6" s="60"/>
      <c r="E6" s="60"/>
      <c r="F6" s="61"/>
      <c r="G6" s="65" t="s">
        <v>10</v>
      </c>
      <c r="H6" s="65" t="s">
        <v>11</v>
      </c>
      <c r="I6" s="65" t="s">
        <v>12</v>
      </c>
      <c r="J6" s="61"/>
      <c r="K6" s="61"/>
      <c r="L6" s="64"/>
      <c r="M6" s="2"/>
    </row>
    <row r="7" spans="1:14" ht="15" customHeight="1" x14ac:dyDescent="0.25">
      <c r="A7" s="1"/>
      <c r="B7" s="60"/>
      <c r="C7" s="60"/>
      <c r="D7" s="60"/>
      <c r="E7" s="60"/>
      <c r="F7" s="61"/>
      <c r="G7" s="66"/>
      <c r="H7" s="66"/>
      <c r="I7" s="66"/>
      <c r="J7" s="61"/>
      <c r="K7" s="61"/>
      <c r="L7" s="64"/>
      <c r="M7" s="2"/>
    </row>
    <row r="8" spans="1:14" ht="29.25" customHeight="1" x14ac:dyDescent="0.25">
      <c r="A8" s="1"/>
      <c r="B8" s="67" t="s">
        <v>13</v>
      </c>
      <c r="C8" s="68"/>
      <c r="D8" s="68"/>
      <c r="E8" s="68"/>
      <c r="F8" s="68"/>
      <c r="G8" s="68"/>
      <c r="H8" s="68"/>
      <c r="I8" s="68"/>
      <c r="J8" s="68"/>
      <c r="K8" s="68"/>
      <c r="L8" s="69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77390.59</v>
      </c>
      <c r="K9" s="7">
        <f>SUM(G9:J9)</f>
        <v>159243.41</v>
      </c>
      <c r="L9" s="8">
        <f t="shared" ref="L9" si="0">F9-K9</f>
        <v>168556.59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5010.2299999999996</v>
      </c>
      <c r="K10" s="7">
        <f t="shared" ref="K10:K11" si="1">SUM(G10:J10)</f>
        <v>62909.115999999995</v>
      </c>
      <c r="L10" s="8">
        <f>F10-K10</f>
        <v>176670.88400000002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18581.61</v>
      </c>
      <c r="K11" s="7">
        <f t="shared" si="1"/>
        <v>26850.690000000002</v>
      </c>
      <c r="L11" s="8">
        <f>F11-K11</f>
        <v>38149.31</v>
      </c>
      <c r="M11" s="2"/>
    </row>
    <row r="12" spans="1:14" ht="35.1" customHeight="1" thickBot="1" x14ac:dyDescent="0.3">
      <c r="A12" s="1"/>
      <c r="B12" s="4" t="s">
        <v>204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0"/>
      <c r="C13" s="71"/>
      <c r="D13" s="71"/>
      <c r="E13" s="71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108003.04999999999</v>
      </c>
      <c r="K13" s="22">
        <f t="shared" si="2"/>
        <v>260832.83600000001</v>
      </c>
      <c r="L13" s="23">
        <f t="shared" si="2"/>
        <v>421547.16400000005</v>
      </c>
      <c r="M13" s="2"/>
      <c r="N13" s="44"/>
    </row>
    <row r="14" spans="1:14" ht="35.1" customHeight="1" x14ac:dyDescent="0.25">
      <c r="A14" s="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215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17851.53</v>
      </c>
      <c r="K16" s="7">
        <v>20215.53</v>
      </c>
      <c r="L16" s="11">
        <f>F16-K16</f>
        <v>19784.47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214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70"/>
      <c r="C19" s="71"/>
      <c r="D19" s="71"/>
      <c r="E19" s="71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47226.53</v>
      </c>
      <c r="K19" s="22">
        <f t="shared" si="3"/>
        <v>92071.08</v>
      </c>
      <c r="L19" s="23">
        <f t="shared" si="3"/>
        <v>195928.92</v>
      </c>
      <c r="M19" s="2"/>
      <c r="N19" s="44"/>
    </row>
    <row r="20" spans="1:14" ht="35.1" customHeight="1" x14ac:dyDescent="0.25">
      <c r="A20" s="1"/>
      <c r="B20" s="72" t="s">
        <v>34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216</v>
      </c>
      <c r="E21" s="16" t="s">
        <v>26</v>
      </c>
      <c r="F21" s="9">
        <v>75000</v>
      </c>
      <c r="G21" s="9">
        <f>IF(F21&gt;=35000,(F21*0.0287),(0))</f>
        <v>2152.5</v>
      </c>
      <c r="H21" s="6">
        <v>5678.4</v>
      </c>
      <c r="I21" s="7">
        <f>+F21*0.0304</f>
        <v>2280</v>
      </c>
      <c r="J21" s="7">
        <v>3589.9</v>
      </c>
      <c r="K21" s="10">
        <f>SUM(G21:J21)</f>
        <v>13700.8</v>
      </c>
      <c r="L21" s="11">
        <f>F21-K21</f>
        <v>61299.199999999997</v>
      </c>
      <c r="M21" s="2"/>
    </row>
    <row r="22" spans="1:14" ht="42.75" customHeight="1" thickBot="1" x14ac:dyDescent="0.3">
      <c r="A22" s="1"/>
      <c r="B22" s="4" t="s">
        <v>242</v>
      </c>
      <c r="C22" s="5" t="s">
        <v>19</v>
      </c>
      <c r="D22" s="4" t="s">
        <v>243</v>
      </c>
      <c r="E22" s="4" t="s">
        <v>26</v>
      </c>
      <c r="F22" s="6">
        <v>50000</v>
      </c>
      <c r="G22" s="9">
        <f>IF(F22&gt;=35000,(F22*0.0287),(0))</f>
        <v>1435</v>
      </c>
      <c r="H22" s="6">
        <v>0</v>
      </c>
      <c r="I22" s="7">
        <v>1520</v>
      </c>
      <c r="J22" s="7">
        <v>2225</v>
      </c>
      <c r="K22" s="10">
        <f>SUM(G22:J22)</f>
        <v>5180</v>
      </c>
      <c r="L22" s="11">
        <f>F22-K22</f>
        <v>44820</v>
      </c>
      <c r="M22" s="2"/>
    </row>
    <row r="23" spans="1:14" ht="35.1" customHeight="1" thickBot="1" x14ac:dyDescent="0.3">
      <c r="A23" s="1"/>
      <c r="B23" s="62"/>
      <c r="C23" s="63"/>
      <c r="D23" s="63"/>
      <c r="E23" s="63"/>
      <c r="F23" s="46">
        <f t="shared" ref="F23:L23" si="4">SUM(F21:F22)</f>
        <v>125000</v>
      </c>
      <c r="G23" s="20">
        <f t="shared" si="4"/>
        <v>3587.5</v>
      </c>
      <c r="H23" s="36">
        <f t="shared" si="4"/>
        <v>5678.4</v>
      </c>
      <c r="I23" s="37">
        <f t="shared" si="4"/>
        <v>3800</v>
      </c>
      <c r="J23" s="37">
        <f t="shared" si="4"/>
        <v>5814.9</v>
      </c>
      <c r="K23" s="22">
        <f t="shared" si="4"/>
        <v>18880.8</v>
      </c>
      <c r="L23" s="23">
        <f t="shared" si="4"/>
        <v>106119.2</v>
      </c>
      <c r="M23" s="2"/>
    </row>
    <row r="24" spans="1:14" ht="35.1" customHeight="1" x14ac:dyDescent="0.25">
      <c r="A24" s="1"/>
      <c r="B24" s="75" t="s">
        <v>1</v>
      </c>
      <c r="C24" s="76"/>
      <c r="D24" s="76"/>
      <c r="E24" s="76"/>
      <c r="F24" s="73"/>
      <c r="G24" s="73"/>
      <c r="H24" s="73"/>
      <c r="I24" s="73"/>
      <c r="J24" s="73"/>
      <c r="K24" s="73"/>
      <c r="L24" s="74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18767.759999999998</v>
      </c>
      <c r="I25" s="7">
        <v>3952</v>
      </c>
      <c r="J25" s="7">
        <v>33056.879999999997</v>
      </c>
      <c r="K25" s="7">
        <f t="shared" ref="K25:K30" si="5">SUM(G25:J25)</f>
        <v>59507.64</v>
      </c>
      <c r="L25" s="11">
        <f t="shared" ref="L25:L30" si="6">F25-K25</f>
        <v>70492.36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213</v>
      </c>
      <c r="E26" s="4" t="s">
        <v>24</v>
      </c>
      <c r="F26" s="6">
        <v>47000</v>
      </c>
      <c r="G26" s="6">
        <f>IF(F26&gt;=35000,(F26*0.0287),(0))</f>
        <v>1348.9</v>
      </c>
      <c r="H26" s="6">
        <v>1193.98</v>
      </c>
      <c r="I26" s="7">
        <v>1428.8</v>
      </c>
      <c r="J26" s="7">
        <v>23999.9</v>
      </c>
      <c r="K26" s="7">
        <f t="shared" si="5"/>
        <v>27971.58</v>
      </c>
      <c r="L26" s="11">
        <f t="shared" si="6"/>
        <v>19028.419999999998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9781.1299999999992</v>
      </c>
      <c r="K27" s="7">
        <f t="shared" si="5"/>
        <v>12587.779999999999</v>
      </c>
      <c r="L27" s="11">
        <f t="shared" si="6"/>
        <v>27412.22</v>
      </c>
      <c r="M27" s="2"/>
    </row>
    <row r="28" spans="1:14" ht="35.1" customHeight="1" x14ac:dyDescent="0.25">
      <c r="A28" s="1"/>
      <c r="B28" s="4" t="s">
        <v>40</v>
      </c>
      <c r="C28" s="5" t="s">
        <v>19</v>
      </c>
      <c r="D28" s="4" t="s">
        <v>32</v>
      </c>
      <c r="E28" s="4" t="s">
        <v>24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2325</v>
      </c>
      <c r="K28" s="7">
        <f t="shared" si="5"/>
        <v>5131.6499999999996</v>
      </c>
      <c r="L28" s="11">
        <f t="shared" si="6"/>
        <v>34868.35</v>
      </c>
      <c r="M28" s="2"/>
    </row>
    <row r="29" spans="1:14" ht="44.25" customHeight="1" x14ac:dyDescent="0.25">
      <c r="A29" s="1"/>
      <c r="B29" s="4" t="s">
        <v>41</v>
      </c>
      <c r="C29" s="5" t="s">
        <v>19</v>
      </c>
      <c r="D29" s="4" t="s">
        <v>217</v>
      </c>
      <c r="E29" s="4" t="s">
        <v>24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 t="shared" si="5"/>
        <v>2998</v>
      </c>
      <c r="L29" s="11">
        <f t="shared" si="6"/>
        <v>27002</v>
      </c>
      <c r="M29" s="2"/>
    </row>
    <row r="30" spans="1:14" ht="44.25" customHeight="1" thickBot="1" x14ac:dyDescent="0.3">
      <c r="A30" s="1"/>
      <c r="B30" s="4" t="s">
        <v>229</v>
      </c>
      <c r="C30" s="5" t="s">
        <v>19</v>
      </c>
      <c r="D30" s="4" t="s">
        <v>32</v>
      </c>
      <c r="E30" s="4" t="s">
        <v>24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5365</v>
      </c>
      <c r="K30" s="10">
        <f t="shared" si="5"/>
        <v>7315.3</v>
      </c>
      <c r="L30" s="11">
        <f t="shared" si="6"/>
        <v>25684.7</v>
      </c>
      <c r="M30" s="2"/>
    </row>
    <row r="31" spans="1:14" ht="35.1" customHeight="1" thickBot="1" x14ac:dyDescent="0.3">
      <c r="A31" s="1"/>
      <c r="B31" s="70"/>
      <c r="C31" s="71"/>
      <c r="D31" s="71"/>
      <c r="E31" s="71"/>
      <c r="F31" s="19">
        <f t="shared" ref="F31:L31" si="7">SUM(F25:F30)</f>
        <v>320000</v>
      </c>
      <c r="G31" s="20">
        <f t="shared" si="7"/>
        <v>9184</v>
      </c>
      <c r="H31" s="20">
        <f t="shared" si="7"/>
        <v>20847.04</v>
      </c>
      <c r="I31" s="21">
        <f t="shared" si="7"/>
        <v>9728</v>
      </c>
      <c r="J31" s="21">
        <f t="shared" si="7"/>
        <v>75752.91</v>
      </c>
      <c r="K31" s="22">
        <f t="shared" si="7"/>
        <v>115511.95</v>
      </c>
      <c r="L31" s="23">
        <f t="shared" si="7"/>
        <v>204488.05000000002</v>
      </c>
      <c r="M31" s="2"/>
    </row>
    <row r="32" spans="1:14" ht="35.1" customHeight="1" x14ac:dyDescent="0.25">
      <c r="A32" s="1"/>
      <c r="B32" s="75" t="s">
        <v>200</v>
      </c>
      <c r="C32" s="76"/>
      <c r="D32" s="76"/>
      <c r="E32" s="76"/>
      <c r="F32" s="73"/>
      <c r="G32" s="73"/>
      <c r="H32" s="73"/>
      <c r="I32" s="73"/>
      <c r="J32" s="73"/>
      <c r="K32" s="73"/>
      <c r="L32" s="74"/>
      <c r="M32" s="2"/>
    </row>
    <row r="33" spans="1:13" ht="35.1" customHeight="1" x14ac:dyDescent="0.25">
      <c r="A33" s="1"/>
      <c r="B33" s="4" t="s">
        <v>42</v>
      </c>
      <c r="C33" s="5" t="s">
        <v>15</v>
      </c>
      <c r="D33" s="4" t="s">
        <v>218</v>
      </c>
      <c r="E33" s="4" t="s">
        <v>24</v>
      </c>
      <c r="F33" s="9">
        <v>40000</v>
      </c>
      <c r="G33" s="9">
        <v>1148</v>
      </c>
      <c r="H33" s="9">
        <v>0</v>
      </c>
      <c r="I33" s="10">
        <f>+F33*0.0304</f>
        <v>1216</v>
      </c>
      <c r="J33" s="10">
        <v>4654.0600000000004</v>
      </c>
      <c r="K33" s="10">
        <f>SUM(G33:J33)</f>
        <v>7018.06</v>
      </c>
      <c r="L33" s="11">
        <f>F33-K33</f>
        <v>32981.94</v>
      </c>
      <c r="M33" s="2"/>
    </row>
    <row r="34" spans="1:13" ht="35.1" customHeight="1" thickBot="1" x14ac:dyDescent="0.3">
      <c r="A34" s="1"/>
      <c r="B34" s="12" t="s">
        <v>211</v>
      </c>
      <c r="C34" s="5" t="s">
        <v>19</v>
      </c>
      <c r="D34" s="12" t="s">
        <v>60</v>
      </c>
      <c r="E34" s="4" t="s">
        <v>24</v>
      </c>
      <c r="F34" s="6">
        <v>40000</v>
      </c>
      <c r="G34" s="6">
        <v>1148</v>
      </c>
      <c r="H34" s="6">
        <v>0</v>
      </c>
      <c r="I34" s="7">
        <v>1216</v>
      </c>
      <c r="J34" s="7">
        <v>5625</v>
      </c>
      <c r="K34" s="7">
        <f>SUM(G34:J34)</f>
        <v>7989</v>
      </c>
      <c r="L34" s="8">
        <f>F34-K34</f>
        <v>32011</v>
      </c>
      <c r="M34" s="2"/>
    </row>
    <row r="35" spans="1:13" ht="35.1" customHeight="1" thickBot="1" x14ac:dyDescent="0.3">
      <c r="A35" s="1"/>
      <c r="B35" s="70"/>
      <c r="C35" s="71"/>
      <c r="D35" s="71"/>
      <c r="E35" s="71"/>
      <c r="F35" s="19">
        <f t="shared" ref="F35:L35" si="8">SUM(F33:F34)</f>
        <v>80000</v>
      </c>
      <c r="G35" s="20">
        <f t="shared" si="8"/>
        <v>2296</v>
      </c>
      <c r="H35" s="20">
        <f t="shared" si="8"/>
        <v>0</v>
      </c>
      <c r="I35" s="21">
        <f t="shared" si="8"/>
        <v>2432</v>
      </c>
      <c r="J35" s="21">
        <f t="shared" si="8"/>
        <v>10279.060000000001</v>
      </c>
      <c r="K35" s="22">
        <f t="shared" si="8"/>
        <v>15007.060000000001</v>
      </c>
      <c r="L35" s="23">
        <f t="shared" si="8"/>
        <v>64992.94</v>
      </c>
      <c r="M35" s="2"/>
    </row>
    <row r="36" spans="1:13" ht="35.1" customHeight="1" x14ac:dyDescent="0.25">
      <c r="A36" s="1"/>
      <c r="B36" s="67" t="s">
        <v>44</v>
      </c>
      <c r="C36" s="68"/>
      <c r="D36" s="68"/>
      <c r="E36" s="68"/>
      <c r="F36" s="77"/>
      <c r="G36" s="77"/>
      <c r="H36" s="77"/>
      <c r="I36" s="77"/>
      <c r="J36" s="77"/>
      <c r="K36" s="77"/>
      <c r="L36" s="78"/>
      <c r="M36" s="2"/>
    </row>
    <row r="37" spans="1:13" ht="46.5" customHeight="1" x14ac:dyDescent="0.25">
      <c r="A37" s="1"/>
      <c r="B37" s="4" t="s">
        <v>45</v>
      </c>
      <c r="C37" s="5" t="s">
        <v>15</v>
      </c>
      <c r="D37" s="4" t="s">
        <v>46</v>
      </c>
      <c r="E37" s="4" t="s">
        <v>26</v>
      </c>
      <c r="F37" s="6">
        <v>140000</v>
      </c>
      <c r="G37" s="6">
        <f>IF(F37&gt;=35000,(F37*0.0287),(0))</f>
        <v>4018</v>
      </c>
      <c r="H37" s="6">
        <v>20725.64</v>
      </c>
      <c r="I37" s="7">
        <v>4256</v>
      </c>
      <c r="J37" s="7">
        <v>16695.59</v>
      </c>
      <c r="K37" s="7">
        <f>SUM(G37:J37)</f>
        <v>45695.229999999996</v>
      </c>
      <c r="L37" s="11">
        <f>F37-K37</f>
        <v>94304.77</v>
      </c>
      <c r="M37" s="2"/>
    </row>
    <row r="38" spans="1:13" ht="35.1" customHeight="1" x14ac:dyDescent="0.25">
      <c r="A38" s="1"/>
      <c r="B38" s="12" t="s">
        <v>47</v>
      </c>
      <c r="C38" s="5" t="s">
        <v>15</v>
      </c>
      <c r="D38" s="12" t="s">
        <v>48</v>
      </c>
      <c r="E38" s="4" t="s">
        <v>24</v>
      </c>
      <c r="F38" s="6">
        <v>73000</v>
      </c>
      <c r="G38" s="6">
        <f>IF(F38&gt;=35000,(F38*0.0287),(0))</f>
        <v>2095.1</v>
      </c>
      <c r="H38" s="6">
        <v>5933.02</v>
      </c>
      <c r="I38" s="7">
        <f>+F38*0.0304</f>
        <v>2219.1999999999998</v>
      </c>
      <c r="J38" s="7">
        <v>10730.64</v>
      </c>
      <c r="K38" s="7">
        <v>20977.96</v>
      </c>
      <c r="L38" s="11">
        <f>F38-K38</f>
        <v>52022.04</v>
      </c>
      <c r="M38" s="2"/>
    </row>
    <row r="39" spans="1:13" ht="35.1" customHeight="1" thickBot="1" x14ac:dyDescent="0.3">
      <c r="A39" s="1"/>
      <c r="B39" s="12" t="s">
        <v>49</v>
      </c>
      <c r="C39" s="5" t="s">
        <v>15</v>
      </c>
      <c r="D39" s="12" t="s">
        <v>43</v>
      </c>
      <c r="E39" s="12" t="s">
        <v>24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6026.29</v>
      </c>
      <c r="K39" s="10">
        <f>SUM(G39:J39)</f>
        <v>8832.94</v>
      </c>
      <c r="L39" s="11">
        <f>F39-K39</f>
        <v>31167.059999999998</v>
      </c>
      <c r="M39" s="2"/>
    </row>
    <row r="40" spans="1:13" ht="35.1" customHeight="1" thickBot="1" x14ac:dyDescent="0.3">
      <c r="A40" s="1"/>
      <c r="B40" s="70"/>
      <c r="C40" s="71"/>
      <c r="D40" s="71"/>
      <c r="E40" s="71"/>
      <c r="F40" s="19">
        <f>SUM(F37:F39)</f>
        <v>253000</v>
      </c>
      <c r="G40" s="20">
        <f t="shared" ref="G40:K40" si="9">SUM(G37:G39)</f>
        <v>7261.1</v>
      </c>
      <c r="H40" s="20">
        <f t="shared" si="9"/>
        <v>27101.31</v>
      </c>
      <c r="I40" s="21">
        <f t="shared" si="9"/>
        <v>7691.2</v>
      </c>
      <c r="J40" s="21">
        <f t="shared" si="9"/>
        <v>33452.519999999997</v>
      </c>
      <c r="K40" s="22">
        <f t="shared" si="9"/>
        <v>75506.13</v>
      </c>
      <c r="L40" s="23">
        <f>SUM(L37:L39)</f>
        <v>177493.87</v>
      </c>
      <c r="M40" s="2"/>
    </row>
    <row r="41" spans="1:13" ht="35.1" customHeight="1" x14ac:dyDescent="0.25">
      <c r="A41" s="1"/>
      <c r="B41" s="75" t="s">
        <v>50</v>
      </c>
      <c r="C41" s="76"/>
      <c r="D41" s="76"/>
      <c r="E41" s="76"/>
      <c r="F41" s="73"/>
      <c r="G41" s="73"/>
      <c r="H41" s="73"/>
      <c r="I41" s="73"/>
      <c r="J41" s="73"/>
      <c r="K41" s="73"/>
      <c r="L41" s="74"/>
      <c r="M41" s="2"/>
    </row>
    <row r="42" spans="1:13" ht="35.1" customHeight="1" x14ac:dyDescent="0.25">
      <c r="A42" s="1"/>
      <c r="B42" s="12" t="s">
        <v>51</v>
      </c>
      <c r="C42" s="5" t="s">
        <v>15</v>
      </c>
      <c r="D42" s="12" t="s">
        <v>219</v>
      </c>
      <c r="E42" s="12" t="s">
        <v>26</v>
      </c>
      <c r="F42" s="6">
        <v>90000</v>
      </c>
      <c r="G42" s="6">
        <f>IF(F42&gt;=35000,(F42*0.0287),(0))</f>
        <v>2583</v>
      </c>
      <c r="H42" s="6">
        <v>9358.76</v>
      </c>
      <c r="I42" s="7">
        <v>2736</v>
      </c>
      <c r="J42" s="7">
        <v>7681.39</v>
      </c>
      <c r="K42" s="7">
        <f>SUM(G42:J42)</f>
        <v>22359.15</v>
      </c>
      <c r="L42" s="11">
        <f>F42-K42</f>
        <v>67640.850000000006</v>
      </c>
      <c r="M42" s="2"/>
    </row>
    <row r="43" spans="1:13" ht="35.1" customHeight="1" thickBot="1" x14ac:dyDescent="0.3">
      <c r="A43" s="1"/>
      <c r="B43" s="12" t="s">
        <v>52</v>
      </c>
      <c r="C43" s="5" t="s">
        <v>15</v>
      </c>
      <c r="D43" s="12" t="s">
        <v>220</v>
      </c>
      <c r="E43" s="4" t="s">
        <v>26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1025</v>
      </c>
      <c r="K43" s="10">
        <f>SUM(G43:J43)</f>
        <v>4832.83</v>
      </c>
      <c r="L43" s="11">
        <f>F43-K43</f>
        <v>40167.17</v>
      </c>
      <c r="M43" s="2"/>
    </row>
    <row r="44" spans="1:13" ht="35.1" customHeight="1" thickBot="1" x14ac:dyDescent="0.3">
      <c r="A44" s="1"/>
      <c r="B44" s="70"/>
      <c r="C44" s="71"/>
      <c r="D44" s="71"/>
      <c r="E44" s="71"/>
      <c r="F44" s="19">
        <f>SUM(F42:F43)</f>
        <v>135000</v>
      </c>
      <c r="G44" s="20">
        <f t="shared" ref="G44:K44" si="10">SUM(G42:G43)</f>
        <v>3874.5</v>
      </c>
      <c r="H44" s="20">
        <f t="shared" si="10"/>
        <v>10507.09</v>
      </c>
      <c r="I44" s="21">
        <f t="shared" si="10"/>
        <v>4104</v>
      </c>
      <c r="J44" s="21">
        <f t="shared" si="10"/>
        <v>8706.39</v>
      </c>
      <c r="K44" s="22">
        <f t="shared" si="10"/>
        <v>27191.980000000003</v>
      </c>
      <c r="L44" s="23">
        <f>SUM(L42:L43)</f>
        <v>107808.02</v>
      </c>
      <c r="M44" s="2"/>
    </row>
    <row r="45" spans="1:13" ht="35.1" customHeight="1" x14ac:dyDescent="0.25">
      <c r="A45" s="1"/>
      <c r="B45" s="75" t="s">
        <v>53</v>
      </c>
      <c r="C45" s="76"/>
      <c r="D45" s="76"/>
      <c r="E45" s="76"/>
      <c r="F45" s="73"/>
      <c r="G45" s="73"/>
      <c r="H45" s="73"/>
      <c r="I45" s="73"/>
      <c r="J45" s="73"/>
      <c r="K45" s="73"/>
      <c r="L45" s="74"/>
      <c r="M45" s="2"/>
    </row>
    <row r="46" spans="1:13" ht="46.5" customHeight="1" thickBot="1" x14ac:dyDescent="0.3">
      <c r="A46" s="1"/>
      <c r="B46" s="12" t="s">
        <v>54</v>
      </c>
      <c r="C46" s="5" t="s">
        <v>19</v>
      </c>
      <c r="D46" s="12" t="s">
        <v>55</v>
      </c>
      <c r="E46" s="12" t="s">
        <v>26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2225</v>
      </c>
      <c r="K46" s="7">
        <f>SUM(G46:J46)</f>
        <v>20240.370000000003</v>
      </c>
      <c r="L46" s="11">
        <f>F46-K46</f>
        <v>79759.63</v>
      </c>
      <c r="M46" s="2"/>
    </row>
    <row r="47" spans="1:13" ht="35.1" customHeight="1" thickBot="1" x14ac:dyDescent="0.3">
      <c r="A47" s="1"/>
      <c r="B47" s="70"/>
      <c r="C47" s="71"/>
      <c r="D47" s="71"/>
      <c r="E47" s="71"/>
      <c r="F47" s="19">
        <f>SUM(F46:F46)</f>
        <v>100000</v>
      </c>
      <c r="G47" s="20">
        <f t="shared" ref="G47:K47" si="11">SUM(G46:G46)</f>
        <v>2870</v>
      </c>
      <c r="H47" s="20">
        <f t="shared" si="11"/>
        <v>12105.37</v>
      </c>
      <c r="I47" s="21">
        <f t="shared" si="11"/>
        <v>3040</v>
      </c>
      <c r="J47" s="21">
        <f t="shared" si="11"/>
        <v>2225</v>
      </c>
      <c r="K47" s="22">
        <f t="shared" si="11"/>
        <v>20240.370000000003</v>
      </c>
      <c r="L47" s="23">
        <f>SUM(L46:L46)</f>
        <v>79759.63</v>
      </c>
      <c r="M47" s="2"/>
    </row>
    <row r="48" spans="1:13" ht="35.1" customHeight="1" x14ac:dyDescent="0.25">
      <c r="A48" s="1"/>
      <c r="B48" s="75" t="s">
        <v>56</v>
      </c>
      <c r="C48" s="76"/>
      <c r="D48" s="76"/>
      <c r="E48" s="76"/>
      <c r="F48" s="73"/>
      <c r="G48" s="73"/>
      <c r="H48" s="73"/>
      <c r="I48" s="73"/>
      <c r="J48" s="73"/>
      <c r="K48" s="73"/>
      <c r="L48" s="74"/>
      <c r="M48" s="2"/>
    </row>
    <row r="49" spans="1:15" ht="35.1" customHeight="1" x14ac:dyDescent="0.25">
      <c r="A49" s="1"/>
      <c r="B49" s="4" t="s">
        <v>58</v>
      </c>
      <c r="C49" s="5" t="s">
        <v>19</v>
      </c>
      <c r="D49" s="4" t="s">
        <v>32</v>
      </c>
      <c r="E49" s="4" t="s">
        <v>24</v>
      </c>
      <c r="F49" s="6">
        <v>40000</v>
      </c>
      <c r="G49" s="6">
        <f>IF(F49&gt;=35000,(F49*0.0287),(0))</f>
        <v>1148</v>
      </c>
      <c r="H49" s="6">
        <v>0</v>
      </c>
      <c r="I49" s="7">
        <f>+F49*0.0304</f>
        <v>1216</v>
      </c>
      <c r="J49" s="7">
        <v>18550.96</v>
      </c>
      <c r="K49" s="7">
        <f>SUM(G49:J49)</f>
        <v>20914.96</v>
      </c>
      <c r="L49" s="8">
        <f>F49-K49</f>
        <v>19085.04</v>
      </c>
      <c r="M49" s="2"/>
    </row>
    <row r="50" spans="1:15" ht="35.1" customHeight="1" x14ac:dyDescent="0.25">
      <c r="A50" s="1"/>
      <c r="B50" s="4" t="s">
        <v>57</v>
      </c>
      <c r="C50" s="5" t="s">
        <v>19</v>
      </c>
      <c r="D50" s="4" t="s">
        <v>212</v>
      </c>
      <c r="E50" s="4" t="s">
        <v>26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11469.29</v>
      </c>
      <c r="K50" s="7">
        <f t="shared" ref="K50" si="13">SUM(G50:J50)</f>
        <v>16278.29</v>
      </c>
      <c r="L50" s="8">
        <f t="shared" ref="L50" si="14">F50-K50</f>
        <v>33721.71</v>
      </c>
      <c r="M50" s="2"/>
    </row>
    <row r="51" spans="1:15" ht="35.1" customHeight="1" x14ac:dyDescent="0.25">
      <c r="A51" s="1"/>
      <c r="B51" s="12" t="s">
        <v>61</v>
      </c>
      <c r="C51" s="5" t="s">
        <v>15</v>
      </c>
      <c r="D51" s="12" t="s">
        <v>60</v>
      </c>
      <c r="E51" s="4" t="s">
        <v>24</v>
      </c>
      <c r="F51" s="6">
        <v>33000</v>
      </c>
      <c r="G51" s="6">
        <v>947.1</v>
      </c>
      <c r="H51" s="6">
        <v>0</v>
      </c>
      <c r="I51" s="7">
        <f>+F51*0.0304</f>
        <v>1003.2</v>
      </c>
      <c r="J51" s="7">
        <v>5379.9</v>
      </c>
      <c r="K51" s="7">
        <f t="shared" ref="K51:K55" si="15">SUM(G51:J51)</f>
        <v>7330.2</v>
      </c>
      <c r="L51" s="8">
        <f t="shared" ref="L51:L55" si="16">F51-K51</f>
        <v>25669.8</v>
      </c>
      <c r="M51" s="2"/>
    </row>
    <row r="52" spans="1:15" ht="35.1" customHeight="1" x14ac:dyDescent="0.25">
      <c r="A52" s="1"/>
      <c r="B52" s="12" t="s">
        <v>149</v>
      </c>
      <c r="C52" s="5" t="s">
        <v>19</v>
      </c>
      <c r="D52" s="12" t="s">
        <v>60</v>
      </c>
      <c r="E52" s="4" t="s">
        <v>24</v>
      </c>
      <c r="F52" s="6">
        <v>33000</v>
      </c>
      <c r="G52" s="6">
        <v>947.1</v>
      </c>
      <c r="H52" s="6">
        <v>0</v>
      </c>
      <c r="I52" s="7">
        <v>1003.2</v>
      </c>
      <c r="J52" s="7">
        <v>5461.38</v>
      </c>
      <c r="K52" s="7">
        <f t="shared" si="15"/>
        <v>7411.68</v>
      </c>
      <c r="L52" s="8">
        <f t="shared" si="16"/>
        <v>25588.32</v>
      </c>
      <c r="M52" s="2"/>
    </row>
    <row r="53" spans="1:15" ht="35.1" customHeight="1" x14ac:dyDescent="0.25">
      <c r="A53" s="1"/>
      <c r="B53" s="12" t="s">
        <v>147</v>
      </c>
      <c r="C53" s="5" t="s">
        <v>15</v>
      </c>
      <c r="D53" s="12" t="s">
        <v>60</v>
      </c>
      <c r="E53" s="4" t="s">
        <v>24</v>
      </c>
      <c r="F53" s="6">
        <v>40000</v>
      </c>
      <c r="G53" s="6">
        <v>1148</v>
      </c>
      <c r="H53" s="6">
        <v>0</v>
      </c>
      <c r="I53" s="7">
        <v>1216</v>
      </c>
      <c r="J53" s="7">
        <v>5792.1</v>
      </c>
      <c r="K53" s="7">
        <f t="shared" si="15"/>
        <v>8156.1</v>
      </c>
      <c r="L53" s="8">
        <f t="shared" si="16"/>
        <v>31843.9</v>
      </c>
      <c r="M53" s="2"/>
      <c r="O53" s="45"/>
    </row>
    <row r="54" spans="1:15" ht="35.1" customHeight="1" x14ac:dyDescent="0.25">
      <c r="A54" s="1"/>
      <c r="B54" s="12" t="s">
        <v>230</v>
      </c>
      <c r="C54" s="5" t="s">
        <v>15</v>
      </c>
      <c r="D54" s="12" t="s">
        <v>60</v>
      </c>
      <c r="E54" s="4" t="s">
        <v>24</v>
      </c>
      <c r="F54" s="6">
        <v>45000</v>
      </c>
      <c r="G54" s="6">
        <v>1291.5</v>
      </c>
      <c r="H54" s="6">
        <v>1148.33</v>
      </c>
      <c r="I54" s="7">
        <v>1368</v>
      </c>
      <c r="J54" s="7">
        <v>25</v>
      </c>
      <c r="K54" s="7">
        <v>3832.83</v>
      </c>
      <c r="L54" s="8">
        <f t="shared" si="16"/>
        <v>41167.17</v>
      </c>
      <c r="M54" s="2"/>
      <c r="O54" s="45"/>
    </row>
    <row r="55" spans="1:15" ht="35.1" customHeight="1" x14ac:dyDescent="0.25">
      <c r="A55" s="1"/>
      <c r="B55" s="12" t="s">
        <v>231</v>
      </c>
      <c r="C55" s="34" t="s">
        <v>19</v>
      </c>
      <c r="D55" s="12" t="s">
        <v>60</v>
      </c>
      <c r="E55" s="50" t="s">
        <v>24</v>
      </c>
      <c r="F55" s="6">
        <v>33000</v>
      </c>
      <c r="G55" s="6">
        <v>947.1</v>
      </c>
      <c r="H55" s="6">
        <v>0</v>
      </c>
      <c r="I55" s="7">
        <v>1003.2</v>
      </c>
      <c r="J55" s="7">
        <v>1325</v>
      </c>
      <c r="K55" s="7">
        <f t="shared" si="15"/>
        <v>3275.3</v>
      </c>
      <c r="L55" s="8">
        <f t="shared" si="16"/>
        <v>29724.7</v>
      </c>
      <c r="M55" s="2"/>
      <c r="O55" s="45"/>
    </row>
    <row r="56" spans="1:15" ht="35.1" customHeight="1" thickBot="1" x14ac:dyDescent="0.3">
      <c r="A56" s="1"/>
      <c r="B56" s="70"/>
      <c r="C56" s="71"/>
      <c r="D56" s="71"/>
      <c r="E56" s="71"/>
      <c r="F56" s="38">
        <f t="shared" ref="F56:L56" si="17">SUM(F49:F55)</f>
        <v>274000</v>
      </c>
      <c r="G56" s="38">
        <f t="shared" si="17"/>
        <v>7863.8</v>
      </c>
      <c r="H56" s="38">
        <f t="shared" si="17"/>
        <v>3002.33</v>
      </c>
      <c r="I56" s="38">
        <f t="shared" si="17"/>
        <v>8329.6</v>
      </c>
      <c r="J56" s="38">
        <f t="shared" si="17"/>
        <v>48003.63</v>
      </c>
      <c r="K56" s="38">
        <f t="shared" si="17"/>
        <v>67199.360000000001</v>
      </c>
      <c r="L56" s="39">
        <f t="shared" si="17"/>
        <v>206800.64000000001</v>
      </c>
      <c r="M56" s="2"/>
      <c r="N56" s="43"/>
    </row>
    <row r="57" spans="1:15" ht="35.1" customHeight="1" x14ac:dyDescent="0.25">
      <c r="A57" s="1"/>
      <c r="B57" s="75" t="s">
        <v>62</v>
      </c>
      <c r="C57" s="76"/>
      <c r="D57" s="76"/>
      <c r="E57" s="76"/>
      <c r="F57" s="73"/>
      <c r="G57" s="73"/>
      <c r="H57" s="73"/>
      <c r="I57" s="73"/>
      <c r="J57" s="73"/>
      <c r="K57" s="73"/>
      <c r="L57" s="74"/>
      <c r="M57" s="2"/>
    </row>
    <row r="58" spans="1:15" ht="45" customHeight="1" x14ac:dyDescent="0.25">
      <c r="A58" s="1"/>
      <c r="B58" s="4" t="s">
        <v>63</v>
      </c>
      <c r="C58" s="5" t="s">
        <v>19</v>
      </c>
      <c r="D58" s="4" t="s">
        <v>64</v>
      </c>
      <c r="E58" s="4" t="s">
        <v>26</v>
      </c>
      <c r="F58" s="6">
        <v>130000</v>
      </c>
      <c r="G58" s="6">
        <f>IF(F58&gt;=35000,(F58*0.0287),(0))</f>
        <v>3731</v>
      </c>
      <c r="H58" s="6">
        <v>19162.12</v>
      </c>
      <c r="I58" s="7">
        <f t="shared" ref="I58:I65" si="18">+F58*0.0304</f>
        <v>3952</v>
      </c>
      <c r="J58" s="14">
        <v>11877.86</v>
      </c>
      <c r="K58" s="7">
        <f t="shared" ref="K58:K64" si="19">SUM(G58:J58)</f>
        <v>38722.979999999996</v>
      </c>
      <c r="L58" s="11">
        <f t="shared" ref="L58:L64" si="20">F58-K58</f>
        <v>91277.02</v>
      </c>
      <c r="M58" s="2"/>
    </row>
    <row r="59" spans="1:15" ht="50.25" customHeight="1" x14ac:dyDescent="0.25">
      <c r="A59" s="1"/>
      <c r="B59" s="4" t="s">
        <v>67</v>
      </c>
      <c r="C59" s="5" t="s">
        <v>15</v>
      </c>
      <c r="D59" s="4" t="s">
        <v>234</v>
      </c>
      <c r="E59" s="4" t="s">
        <v>24</v>
      </c>
      <c r="F59" s="6">
        <v>40000</v>
      </c>
      <c r="G59" s="6">
        <f>IF(F59&gt;=35000,(F59*0.0287),(0))</f>
        <v>1148</v>
      </c>
      <c r="H59" s="6">
        <v>7.23</v>
      </c>
      <c r="I59" s="7">
        <f>+F59*0.0304</f>
        <v>1216</v>
      </c>
      <c r="J59" s="7">
        <v>11720.72</v>
      </c>
      <c r="K59" s="7">
        <f>SUM(G59:J59)</f>
        <v>14091.949999999999</v>
      </c>
      <c r="L59" s="11">
        <f>F59-K59</f>
        <v>25908.050000000003</v>
      </c>
      <c r="M59" s="2"/>
    </row>
    <row r="60" spans="1:15" ht="35.1" customHeight="1" x14ac:dyDescent="0.25">
      <c r="A60" s="1"/>
      <c r="B60" s="4" t="s">
        <v>65</v>
      </c>
      <c r="C60" s="5" t="s">
        <v>19</v>
      </c>
      <c r="D60" s="4" t="s">
        <v>66</v>
      </c>
      <c r="E60" s="4" t="s">
        <v>26</v>
      </c>
      <c r="F60" s="6">
        <v>60000</v>
      </c>
      <c r="G60" s="6">
        <f>IF(F60&gt;=35000,(F60*0.0287),(0))</f>
        <v>1722</v>
      </c>
      <c r="H60" s="6">
        <v>3486.68</v>
      </c>
      <c r="I60" s="7">
        <f t="shared" si="18"/>
        <v>1824</v>
      </c>
      <c r="J60" s="7">
        <v>6011.46</v>
      </c>
      <c r="K60" s="7">
        <f t="shared" si="19"/>
        <v>13044.14</v>
      </c>
      <c r="L60" s="11">
        <f t="shared" si="20"/>
        <v>46955.86</v>
      </c>
      <c r="M60" s="2"/>
    </row>
    <row r="61" spans="1:15" ht="35.1" customHeight="1" x14ac:dyDescent="0.25">
      <c r="A61" s="1"/>
      <c r="B61" s="4" t="s">
        <v>70</v>
      </c>
      <c r="C61" s="5" t="s">
        <v>19</v>
      </c>
      <c r="D61" s="4" t="s">
        <v>32</v>
      </c>
      <c r="E61" s="4" t="s">
        <v>26</v>
      </c>
      <c r="F61" s="6">
        <v>35000</v>
      </c>
      <c r="G61" s="6">
        <v>1004.5</v>
      </c>
      <c r="H61" s="6">
        <v>0</v>
      </c>
      <c r="I61" s="7">
        <v>1064</v>
      </c>
      <c r="J61" s="40">
        <v>2461.4299999999998</v>
      </c>
      <c r="K61" s="7">
        <f>SUM(G61:J61)</f>
        <v>4529.93</v>
      </c>
      <c r="L61" s="8">
        <f>F61-K61</f>
        <v>30470.07</v>
      </c>
      <c r="M61" s="2"/>
    </row>
    <row r="62" spans="1:15" ht="35.1" customHeight="1" x14ac:dyDescent="0.25">
      <c r="A62" s="1"/>
      <c r="B62" s="4" t="s">
        <v>206</v>
      </c>
      <c r="C62" s="5" t="s">
        <v>19</v>
      </c>
      <c r="D62" s="4" t="s">
        <v>207</v>
      </c>
      <c r="E62" s="4" t="s">
        <v>26</v>
      </c>
      <c r="F62" s="6">
        <v>35000</v>
      </c>
      <c r="G62" s="6">
        <v>1004.5</v>
      </c>
      <c r="H62" s="6">
        <v>0</v>
      </c>
      <c r="I62" s="7">
        <v>1064</v>
      </c>
      <c r="J62" s="7">
        <v>2802.45</v>
      </c>
      <c r="K62" s="7">
        <f t="shared" si="19"/>
        <v>4870.95</v>
      </c>
      <c r="L62" s="11">
        <f t="shared" si="20"/>
        <v>30129.05</v>
      </c>
      <c r="M62" s="2"/>
    </row>
    <row r="63" spans="1:15" ht="35.1" customHeight="1" x14ac:dyDescent="0.25">
      <c r="A63" s="1"/>
      <c r="B63" s="4" t="s">
        <v>151</v>
      </c>
      <c r="C63" s="5" t="s">
        <v>15</v>
      </c>
      <c r="D63" s="4" t="s">
        <v>43</v>
      </c>
      <c r="E63" s="4" t="s">
        <v>24</v>
      </c>
      <c r="F63" s="9">
        <v>33000</v>
      </c>
      <c r="G63" s="9">
        <v>947.1</v>
      </c>
      <c r="H63" s="9">
        <v>0</v>
      </c>
      <c r="I63" s="10">
        <v>1003.2</v>
      </c>
      <c r="J63" s="15">
        <v>5951.42</v>
      </c>
      <c r="K63" s="10">
        <f>SUM(G63:J63)</f>
        <v>7901.72</v>
      </c>
      <c r="L63" s="11">
        <f>F63-K63</f>
        <v>25098.28</v>
      </c>
      <c r="M63" s="2"/>
    </row>
    <row r="64" spans="1:15" ht="35.1" customHeight="1" x14ac:dyDescent="0.25">
      <c r="A64" s="1"/>
      <c r="B64" s="12" t="s">
        <v>68</v>
      </c>
      <c r="C64" s="5" t="s">
        <v>15</v>
      </c>
      <c r="D64" s="12" t="s">
        <v>60</v>
      </c>
      <c r="E64" s="12" t="s">
        <v>24</v>
      </c>
      <c r="F64" s="6">
        <v>35000</v>
      </c>
      <c r="G64" s="6">
        <f>IF(F64&gt;=35000,(F64*0.0287),(0))</f>
        <v>1004.5</v>
      </c>
      <c r="H64" s="6">
        <v>0</v>
      </c>
      <c r="I64" s="7">
        <f t="shared" si="18"/>
        <v>1064</v>
      </c>
      <c r="J64" s="7">
        <v>7179.75</v>
      </c>
      <c r="K64" s="7">
        <f t="shared" si="19"/>
        <v>9248.25</v>
      </c>
      <c r="L64" s="11">
        <f t="shared" si="20"/>
        <v>25751.75</v>
      </c>
      <c r="M64" s="2"/>
    </row>
    <row r="65" spans="1:13" ht="35.1" customHeight="1" thickBot="1" x14ac:dyDescent="0.3">
      <c r="A65" s="1"/>
      <c r="B65" s="4" t="s">
        <v>69</v>
      </c>
      <c r="C65" s="5" t="s">
        <v>15</v>
      </c>
      <c r="D65" s="4" t="s">
        <v>60</v>
      </c>
      <c r="E65" s="4" t="s">
        <v>24</v>
      </c>
      <c r="F65" s="6">
        <v>30000</v>
      </c>
      <c r="G65" s="6">
        <v>861</v>
      </c>
      <c r="H65" s="6">
        <v>0</v>
      </c>
      <c r="I65" s="7">
        <f t="shared" si="18"/>
        <v>912</v>
      </c>
      <c r="J65" s="7">
        <v>1225</v>
      </c>
      <c r="K65" s="7">
        <f>SUM(G65:J65)</f>
        <v>2998</v>
      </c>
      <c r="L65" s="11">
        <f>F65-K65</f>
        <v>27002</v>
      </c>
      <c r="M65" s="2"/>
    </row>
    <row r="66" spans="1:13" ht="35.1" customHeight="1" thickBot="1" x14ac:dyDescent="0.3">
      <c r="A66" s="1"/>
      <c r="B66" s="62"/>
      <c r="C66" s="63"/>
      <c r="D66" s="63"/>
      <c r="E66" s="63"/>
      <c r="F66" s="19">
        <f>SUM(F58:F65)</f>
        <v>398000</v>
      </c>
      <c r="G66" s="20">
        <f t="shared" ref="G66:K66" si="21">SUM(G58:G65)</f>
        <v>11422.6</v>
      </c>
      <c r="H66" s="20">
        <f t="shared" si="21"/>
        <v>22656.03</v>
      </c>
      <c r="I66" s="31">
        <f t="shared" si="21"/>
        <v>12099.2</v>
      </c>
      <c r="J66" s="31">
        <f t="shared" si="21"/>
        <v>49230.09</v>
      </c>
      <c r="K66" s="41">
        <f t="shared" si="21"/>
        <v>95407.92</v>
      </c>
      <c r="L66" s="23">
        <f>SUM(L58:L65)</f>
        <v>302592.07999999996</v>
      </c>
      <c r="M66" s="2"/>
    </row>
    <row r="67" spans="1:13" ht="35.1" customHeight="1" x14ac:dyDescent="0.25">
      <c r="A67" s="1"/>
      <c r="B67" s="75" t="s">
        <v>71</v>
      </c>
      <c r="C67" s="76"/>
      <c r="D67" s="76"/>
      <c r="E67" s="76"/>
      <c r="F67" s="73"/>
      <c r="G67" s="73"/>
      <c r="H67" s="73"/>
      <c r="I67" s="73"/>
      <c r="J67" s="73"/>
      <c r="K67" s="73"/>
      <c r="L67" s="74"/>
      <c r="M67" s="2"/>
    </row>
    <row r="68" spans="1:13" ht="42" customHeight="1" x14ac:dyDescent="0.25">
      <c r="A68" s="1"/>
      <c r="B68" s="4" t="s">
        <v>72</v>
      </c>
      <c r="C68" s="5" t="s">
        <v>19</v>
      </c>
      <c r="D68" s="4" t="s">
        <v>73</v>
      </c>
      <c r="E68" s="4" t="s">
        <v>24</v>
      </c>
      <c r="F68" s="6">
        <v>90000</v>
      </c>
      <c r="G68" s="6">
        <f>IF(F68&gt;=35000,(F68*0.0287),(0))</f>
        <v>2583</v>
      </c>
      <c r="H68" s="6">
        <v>9358.76</v>
      </c>
      <c r="I68" s="7">
        <v>2736</v>
      </c>
      <c r="J68" s="7">
        <v>24749.17</v>
      </c>
      <c r="K68" s="7">
        <f>SUM(G68:J68)</f>
        <v>39426.93</v>
      </c>
      <c r="L68" s="11">
        <f>F68-K68</f>
        <v>50573.07</v>
      </c>
      <c r="M68" s="2"/>
    </row>
    <row r="69" spans="1:13" ht="35.1" customHeight="1" thickBot="1" x14ac:dyDescent="0.3">
      <c r="A69" s="1"/>
      <c r="B69" s="4" t="s">
        <v>74</v>
      </c>
      <c r="C69" s="5" t="s">
        <v>15</v>
      </c>
      <c r="D69" s="4" t="s">
        <v>235</v>
      </c>
      <c r="E69" s="4" t="s">
        <v>24</v>
      </c>
      <c r="F69" s="9">
        <v>50000</v>
      </c>
      <c r="G69" s="9">
        <f>IF(F69&gt;=35000,(F69*0.0287),(0))</f>
        <v>1435</v>
      </c>
      <c r="H69" s="9">
        <v>1854</v>
      </c>
      <c r="I69" s="10">
        <f>+F69*0.0304</f>
        <v>1520</v>
      </c>
      <c r="J69" s="10">
        <v>19459.41</v>
      </c>
      <c r="K69" s="10">
        <f>SUM(G69:J69)</f>
        <v>24268.41</v>
      </c>
      <c r="L69" s="11">
        <f>F69-K69</f>
        <v>25731.59</v>
      </c>
      <c r="M69" s="2"/>
    </row>
    <row r="70" spans="1:13" ht="35.1" customHeight="1" thickBot="1" x14ac:dyDescent="0.3">
      <c r="A70" s="1"/>
      <c r="B70" s="70"/>
      <c r="C70" s="71"/>
      <c r="D70" s="71"/>
      <c r="E70" s="71"/>
      <c r="F70" s="19">
        <f>SUM(F68:F69)</f>
        <v>140000</v>
      </c>
      <c r="G70" s="20">
        <f t="shared" ref="G70:K70" si="22">SUM(G68:G69)</f>
        <v>4018</v>
      </c>
      <c r="H70" s="20">
        <f t="shared" si="22"/>
        <v>11212.76</v>
      </c>
      <c r="I70" s="21">
        <f t="shared" si="22"/>
        <v>4256</v>
      </c>
      <c r="J70" s="21">
        <f t="shared" si="22"/>
        <v>44208.58</v>
      </c>
      <c r="K70" s="22">
        <f t="shared" si="22"/>
        <v>63695.34</v>
      </c>
      <c r="L70" s="23">
        <f>SUM(L68:L69)</f>
        <v>76304.66</v>
      </c>
      <c r="M70" s="2"/>
    </row>
    <row r="71" spans="1:13" ht="35.1" customHeight="1" x14ac:dyDescent="0.25">
      <c r="A71" s="1"/>
      <c r="B71" s="75" t="s">
        <v>75</v>
      </c>
      <c r="C71" s="76"/>
      <c r="D71" s="76"/>
      <c r="E71" s="76"/>
      <c r="F71" s="73"/>
      <c r="G71" s="73"/>
      <c r="H71" s="73"/>
      <c r="I71" s="73"/>
      <c r="J71" s="73"/>
      <c r="K71" s="73"/>
      <c r="L71" s="74"/>
      <c r="M71" s="2"/>
    </row>
    <row r="72" spans="1:13" ht="55.5" customHeight="1" x14ac:dyDescent="0.25">
      <c r="A72" s="1"/>
      <c r="B72" s="4" t="s">
        <v>76</v>
      </c>
      <c r="C72" s="5" t="s">
        <v>19</v>
      </c>
      <c r="D72" s="4" t="s">
        <v>77</v>
      </c>
      <c r="E72" s="4" t="s">
        <v>24</v>
      </c>
      <c r="F72" s="6">
        <v>110000</v>
      </c>
      <c r="G72" s="6">
        <v>3157</v>
      </c>
      <c r="H72" s="6">
        <v>14457.62</v>
      </c>
      <c r="I72" s="7">
        <f>+F72*0.0304</f>
        <v>3344</v>
      </c>
      <c r="J72" s="7">
        <v>23176.85</v>
      </c>
      <c r="K72" s="7">
        <f>SUM(G72:J72)</f>
        <v>44135.47</v>
      </c>
      <c r="L72" s="11">
        <f>F72-K72</f>
        <v>65864.53</v>
      </c>
      <c r="M72" s="2"/>
    </row>
    <row r="73" spans="1:13" ht="45.75" customHeight="1" x14ac:dyDescent="0.25">
      <c r="A73" s="1"/>
      <c r="B73" s="12" t="s">
        <v>78</v>
      </c>
      <c r="C73" s="5" t="s">
        <v>19</v>
      </c>
      <c r="D73" s="4" t="s">
        <v>221</v>
      </c>
      <c r="E73" s="4" t="s">
        <v>26</v>
      </c>
      <c r="F73" s="6">
        <v>40000</v>
      </c>
      <c r="G73" s="6">
        <v>1148</v>
      </c>
      <c r="H73" s="6">
        <v>0</v>
      </c>
      <c r="I73" s="7">
        <v>1216</v>
      </c>
      <c r="J73" s="7">
        <v>2402.4499999999998</v>
      </c>
      <c r="K73" s="7">
        <f>SUM(G73:J73)</f>
        <v>4766.45</v>
      </c>
      <c r="L73" s="11">
        <f>F73-K73</f>
        <v>35233.550000000003</v>
      </c>
      <c r="M73" s="2"/>
    </row>
    <row r="74" spans="1:13" ht="45.75" customHeight="1" x14ac:dyDescent="0.25">
      <c r="A74" s="1"/>
      <c r="B74" s="12" t="s">
        <v>247</v>
      </c>
      <c r="C74" s="5" t="s">
        <v>19</v>
      </c>
      <c r="D74" s="4" t="s">
        <v>248</v>
      </c>
      <c r="E74" s="4" t="s">
        <v>24</v>
      </c>
      <c r="F74" s="6">
        <v>30000</v>
      </c>
      <c r="G74" s="6">
        <v>861</v>
      </c>
      <c r="H74" s="6">
        <v>0</v>
      </c>
      <c r="I74" s="7">
        <v>912</v>
      </c>
      <c r="J74" s="7">
        <v>25</v>
      </c>
      <c r="K74" s="7">
        <v>1798</v>
      </c>
      <c r="L74" s="8">
        <f>F74-K74</f>
        <v>28202</v>
      </c>
      <c r="M74" s="2"/>
    </row>
    <row r="75" spans="1:13" ht="35.1" customHeight="1" thickBot="1" x14ac:dyDescent="0.3">
      <c r="A75" s="1"/>
      <c r="B75" s="62"/>
      <c r="C75" s="63"/>
      <c r="D75" s="63"/>
      <c r="E75" s="63"/>
      <c r="F75" s="46">
        <f t="shared" ref="F75:L75" si="23">SUM(F72:F74)</f>
        <v>180000</v>
      </c>
      <c r="G75" s="36">
        <f t="shared" si="23"/>
        <v>5166</v>
      </c>
      <c r="H75" s="36">
        <f t="shared" si="23"/>
        <v>14457.62</v>
      </c>
      <c r="I75" s="37">
        <f t="shared" si="23"/>
        <v>5472</v>
      </c>
      <c r="J75" s="37">
        <f t="shared" si="23"/>
        <v>25604.3</v>
      </c>
      <c r="K75" s="38">
        <f t="shared" si="23"/>
        <v>50699.92</v>
      </c>
      <c r="L75" s="39">
        <f t="shared" si="23"/>
        <v>129300.08</v>
      </c>
      <c r="M75" s="2"/>
    </row>
    <row r="76" spans="1:13" ht="35.1" customHeight="1" x14ac:dyDescent="0.25">
      <c r="A76" s="1"/>
      <c r="B76" s="75" t="s">
        <v>80</v>
      </c>
      <c r="C76" s="76"/>
      <c r="D76" s="76"/>
      <c r="E76" s="76"/>
      <c r="F76" s="73"/>
      <c r="G76" s="73"/>
      <c r="H76" s="73"/>
      <c r="I76" s="73"/>
      <c r="J76" s="73"/>
      <c r="K76" s="73"/>
      <c r="L76" s="74"/>
      <c r="M76" s="2"/>
    </row>
    <row r="77" spans="1:13" ht="45" customHeight="1" x14ac:dyDescent="0.25">
      <c r="A77" s="1"/>
      <c r="B77" s="4" t="s">
        <v>81</v>
      </c>
      <c r="C77" s="5" t="s">
        <v>19</v>
      </c>
      <c r="D77" s="4" t="s">
        <v>82</v>
      </c>
      <c r="E77" s="4" t="s">
        <v>24</v>
      </c>
      <c r="F77" s="6">
        <v>110000</v>
      </c>
      <c r="G77" s="6">
        <v>3157</v>
      </c>
      <c r="H77" s="6">
        <v>14063.26</v>
      </c>
      <c r="I77" s="7">
        <f t="shared" ref="I77:I97" si="24">+F77*0.0304</f>
        <v>3344</v>
      </c>
      <c r="J77" s="7">
        <v>34881.32</v>
      </c>
      <c r="K77" s="7">
        <f>SUM(G77:J77)</f>
        <v>55445.58</v>
      </c>
      <c r="L77" s="11">
        <f>F77-K77</f>
        <v>54554.42</v>
      </c>
      <c r="M77" s="2"/>
    </row>
    <row r="78" spans="1:13" ht="35.1" customHeight="1" x14ac:dyDescent="0.25">
      <c r="A78" s="1"/>
      <c r="B78" s="4" t="s">
        <v>83</v>
      </c>
      <c r="C78" s="5" t="s">
        <v>15</v>
      </c>
      <c r="D78" s="4" t="s">
        <v>222</v>
      </c>
      <c r="E78" s="4" t="s">
        <v>84</v>
      </c>
      <c r="F78" s="6">
        <v>30000</v>
      </c>
      <c r="G78" s="6">
        <v>861</v>
      </c>
      <c r="H78" s="6">
        <v>0</v>
      </c>
      <c r="I78" s="7">
        <v>912</v>
      </c>
      <c r="J78" s="7">
        <v>9225</v>
      </c>
      <c r="K78" s="7">
        <f t="shared" ref="K78:K98" si="25">SUM(G78:J78)</f>
        <v>10998</v>
      </c>
      <c r="L78" s="11">
        <f t="shared" ref="L78:L100" si="26">F78-K78</f>
        <v>19002</v>
      </c>
      <c r="M78" s="2"/>
    </row>
    <row r="79" spans="1:13" ht="35.1" customHeight="1" x14ac:dyDescent="0.25">
      <c r="A79" s="1"/>
      <c r="B79" s="4" t="s">
        <v>85</v>
      </c>
      <c r="C79" s="5" t="s">
        <v>15</v>
      </c>
      <c r="D79" s="4" t="s">
        <v>97</v>
      </c>
      <c r="E79" s="4" t="s">
        <v>84</v>
      </c>
      <c r="F79" s="6">
        <v>35000</v>
      </c>
      <c r="G79" s="6">
        <v>1004.5</v>
      </c>
      <c r="H79" s="6">
        <v>0</v>
      </c>
      <c r="I79" s="7">
        <f t="shared" si="24"/>
        <v>1064</v>
      </c>
      <c r="J79" s="7">
        <v>10584.23</v>
      </c>
      <c r="K79" s="7">
        <f t="shared" si="25"/>
        <v>12652.73</v>
      </c>
      <c r="L79" s="11">
        <f t="shared" si="26"/>
        <v>22347.27</v>
      </c>
      <c r="M79" s="2"/>
    </row>
    <row r="80" spans="1:13" ht="35.1" customHeight="1" x14ac:dyDescent="0.25">
      <c r="A80" s="1"/>
      <c r="B80" s="4" t="s">
        <v>86</v>
      </c>
      <c r="C80" s="5" t="s">
        <v>15</v>
      </c>
      <c r="D80" s="4" t="s">
        <v>222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7506.42</v>
      </c>
      <c r="K80" s="7">
        <f t="shared" ref="K80:K93" si="27">SUM(G80:J80)</f>
        <v>9279.42</v>
      </c>
      <c r="L80" s="11">
        <f t="shared" si="26"/>
        <v>20720.580000000002</v>
      </c>
      <c r="M80" s="2"/>
    </row>
    <row r="81" spans="1:13" ht="35.1" customHeight="1" x14ac:dyDescent="0.25">
      <c r="A81" s="1"/>
      <c r="B81" s="4" t="s">
        <v>89</v>
      </c>
      <c r="C81" s="5" t="s">
        <v>19</v>
      </c>
      <c r="D81" s="4" t="s">
        <v>90</v>
      </c>
      <c r="E81" s="4" t="s">
        <v>84</v>
      </c>
      <c r="F81" s="6">
        <v>26000</v>
      </c>
      <c r="G81" s="6">
        <v>746.2</v>
      </c>
      <c r="H81" s="6">
        <v>0</v>
      </c>
      <c r="I81" s="7">
        <f t="shared" ref="I81:I89" si="28">+F81*0.0304</f>
        <v>790.4</v>
      </c>
      <c r="J81" s="7">
        <v>8155.73</v>
      </c>
      <c r="K81" s="7">
        <f t="shared" si="27"/>
        <v>9692.33</v>
      </c>
      <c r="L81" s="11">
        <f t="shared" ref="L81:L93" si="29">F81-K81</f>
        <v>16307.67</v>
      </c>
      <c r="M81" s="2"/>
    </row>
    <row r="82" spans="1:13" ht="35.1" customHeight="1" x14ac:dyDescent="0.25">
      <c r="A82" s="1"/>
      <c r="B82" s="4" t="s">
        <v>91</v>
      </c>
      <c r="C82" s="5" t="s">
        <v>15</v>
      </c>
      <c r="D82" s="4" t="s">
        <v>90</v>
      </c>
      <c r="E82" s="4" t="s">
        <v>84</v>
      </c>
      <c r="F82" s="6">
        <v>25000</v>
      </c>
      <c r="G82" s="6">
        <v>717.5</v>
      </c>
      <c r="H82" s="6">
        <v>0</v>
      </c>
      <c r="I82" s="7">
        <f t="shared" si="28"/>
        <v>760</v>
      </c>
      <c r="J82" s="7">
        <v>7047.94</v>
      </c>
      <c r="K82" s="7">
        <f t="shared" si="27"/>
        <v>8525.4399999999987</v>
      </c>
      <c r="L82" s="11">
        <f t="shared" si="29"/>
        <v>16474.560000000001</v>
      </c>
      <c r="M82" s="2"/>
    </row>
    <row r="83" spans="1:13" ht="35.1" customHeight="1" x14ac:dyDescent="0.25">
      <c r="A83" s="1"/>
      <c r="B83" s="12" t="s">
        <v>92</v>
      </c>
      <c r="C83" s="5" t="s">
        <v>15</v>
      </c>
      <c r="D83" s="12" t="s">
        <v>90</v>
      </c>
      <c r="E83" s="4" t="s">
        <v>84</v>
      </c>
      <c r="F83" s="6">
        <v>23000</v>
      </c>
      <c r="G83" s="6">
        <v>660.1</v>
      </c>
      <c r="H83" s="6">
        <v>0</v>
      </c>
      <c r="I83" s="7">
        <f t="shared" si="28"/>
        <v>699.2</v>
      </c>
      <c r="J83" s="7">
        <v>9883.7099999999991</v>
      </c>
      <c r="K83" s="7">
        <f t="shared" si="27"/>
        <v>11243.009999999998</v>
      </c>
      <c r="L83" s="11">
        <f t="shared" si="29"/>
        <v>11756.990000000002</v>
      </c>
      <c r="M83" s="2"/>
    </row>
    <row r="84" spans="1:13" ht="35.1" customHeight="1" x14ac:dyDescent="0.25">
      <c r="A84" s="1"/>
      <c r="B84" s="4" t="s">
        <v>93</v>
      </c>
      <c r="C84" s="5" t="s">
        <v>19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7">
        <v>6823.93</v>
      </c>
      <c r="K84" s="7">
        <v>8301.43</v>
      </c>
      <c r="L84" s="11">
        <f t="shared" si="29"/>
        <v>16698.57</v>
      </c>
      <c r="M84" s="2"/>
    </row>
    <row r="85" spans="1:13" ht="35.1" customHeight="1" x14ac:dyDescent="0.25">
      <c r="A85" s="1"/>
      <c r="B85" s="4" t="s">
        <v>94</v>
      </c>
      <c r="C85" s="5" t="s">
        <v>19</v>
      </c>
      <c r="D85" s="4" t="s">
        <v>90</v>
      </c>
      <c r="E85" s="4" t="s">
        <v>84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35">
        <v>3605</v>
      </c>
      <c r="K85" s="7">
        <f t="shared" si="27"/>
        <v>5082.5</v>
      </c>
      <c r="L85" s="11">
        <f t="shared" si="29"/>
        <v>19917.5</v>
      </c>
      <c r="M85" s="2"/>
    </row>
    <row r="86" spans="1:13" ht="35.1" customHeight="1" x14ac:dyDescent="0.25">
      <c r="A86" s="1"/>
      <c r="B86" s="4" t="s">
        <v>95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8"/>
        <v>760</v>
      </c>
      <c r="J86" s="7">
        <v>725</v>
      </c>
      <c r="K86" s="7">
        <f t="shared" si="27"/>
        <v>2202.5</v>
      </c>
      <c r="L86" s="11">
        <f t="shared" si="29"/>
        <v>22797.5</v>
      </c>
      <c r="M86" s="2"/>
    </row>
    <row r="87" spans="1:13" ht="35.1" customHeight="1" x14ac:dyDescent="0.25">
      <c r="A87" s="1"/>
      <c r="B87" s="4" t="s">
        <v>96</v>
      </c>
      <c r="C87" s="5" t="s">
        <v>19</v>
      </c>
      <c r="D87" s="4" t="s">
        <v>223</v>
      </c>
      <c r="E87" s="4" t="s">
        <v>26</v>
      </c>
      <c r="F87" s="6">
        <v>50000</v>
      </c>
      <c r="G87" s="6">
        <v>1435</v>
      </c>
      <c r="H87" s="6">
        <v>1854</v>
      </c>
      <c r="I87" s="7">
        <f t="shared" si="28"/>
        <v>1520</v>
      </c>
      <c r="J87" s="7">
        <v>5505</v>
      </c>
      <c r="K87" s="7">
        <f t="shared" si="27"/>
        <v>10314</v>
      </c>
      <c r="L87" s="11">
        <f t="shared" si="29"/>
        <v>39686</v>
      </c>
      <c r="M87" s="2"/>
    </row>
    <row r="88" spans="1:13" ht="44.25" customHeight="1" x14ac:dyDescent="0.25">
      <c r="A88" s="1"/>
      <c r="B88" s="4" t="s">
        <v>98</v>
      </c>
      <c r="C88" s="5" t="s">
        <v>15</v>
      </c>
      <c r="D88" s="4" t="s">
        <v>99</v>
      </c>
      <c r="E88" s="4" t="s">
        <v>26</v>
      </c>
      <c r="F88" s="6">
        <v>40000</v>
      </c>
      <c r="G88" s="6">
        <v>1148</v>
      </c>
      <c r="H88" s="6">
        <v>0</v>
      </c>
      <c r="I88" s="7">
        <f t="shared" si="28"/>
        <v>1216</v>
      </c>
      <c r="J88" s="7">
        <v>2997.71</v>
      </c>
      <c r="K88" s="7">
        <f t="shared" si="27"/>
        <v>5361.71</v>
      </c>
      <c r="L88" s="11">
        <f t="shared" si="29"/>
        <v>34638.29</v>
      </c>
      <c r="M88" s="2"/>
    </row>
    <row r="89" spans="1:13" ht="36.75" customHeight="1" x14ac:dyDescent="0.25">
      <c r="A89" s="1"/>
      <c r="B89" s="4" t="s">
        <v>100</v>
      </c>
      <c r="C89" s="5" t="s">
        <v>15</v>
      </c>
      <c r="D89" s="4" t="s">
        <v>101</v>
      </c>
      <c r="E89" s="4" t="s">
        <v>84</v>
      </c>
      <c r="F89" s="6">
        <v>30000</v>
      </c>
      <c r="G89" s="6">
        <v>861</v>
      </c>
      <c r="H89" s="6">
        <v>0</v>
      </c>
      <c r="I89" s="7">
        <f t="shared" si="28"/>
        <v>912</v>
      </c>
      <c r="J89" s="7">
        <v>1885</v>
      </c>
      <c r="K89" s="7">
        <v>3668</v>
      </c>
      <c r="L89" s="11">
        <f t="shared" si="29"/>
        <v>26332</v>
      </c>
      <c r="M89" s="2"/>
    </row>
    <row r="90" spans="1:13" ht="35.1" customHeight="1" x14ac:dyDescent="0.25">
      <c r="A90" s="1"/>
      <c r="B90" s="4" t="s">
        <v>102</v>
      </c>
      <c r="C90" s="5" t="s">
        <v>15</v>
      </c>
      <c r="D90" s="4" t="s">
        <v>103</v>
      </c>
      <c r="E90" s="4" t="s">
        <v>84</v>
      </c>
      <c r="F90" s="6">
        <v>26000</v>
      </c>
      <c r="G90" s="6">
        <v>746.2</v>
      </c>
      <c r="H90" s="6">
        <v>0</v>
      </c>
      <c r="I90" s="7">
        <v>790.4</v>
      </c>
      <c r="J90" s="7">
        <v>9124.43</v>
      </c>
      <c r="K90" s="7">
        <f t="shared" si="27"/>
        <v>10661.03</v>
      </c>
      <c r="L90" s="11">
        <f t="shared" si="29"/>
        <v>15338.97</v>
      </c>
      <c r="M90" s="2"/>
    </row>
    <row r="91" spans="1:13" ht="35.1" customHeight="1" x14ac:dyDescent="0.25">
      <c r="A91" s="1"/>
      <c r="B91" s="4" t="s">
        <v>104</v>
      </c>
      <c r="C91" s="5" t="s">
        <v>19</v>
      </c>
      <c r="D91" s="4" t="s">
        <v>105</v>
      </c>
      <c r="E91" s="4" t="s">
        <v>24</v>
      </c>
      <c r="F91" s="6">
        <v>40000</v>
      </c>
      <c r="G91" s="6">
        <v>1148</v>
      </c>
      <c r="H91" s="6">
        <v>0</v>
      </c>
      <c r="I91" s="7">
        <f>+F91*0.0304</f>
        <v>1216</v>
      </c>
      <c r="J91" s="7">
        <v>5225</v>
      </c>
      <c r="K91" s="7">
        <f t="shared" si="27"/>
        <v>7589</v>
      </c>
      <c r="L91" s="11">
        <f t="shared" si="29"/>
        <v>32411</v>
      </c>
      <c r="M91" s="2"/>
    </row>
    <row r="92" spans="1:13" ht="35.1" customHeight="1" x14ac:dyDescent="0.25">
      <c r="A92" s="1"/>
      <c r="B92" s="4" t="s">
        <v>106</v>
      </c>
      <c r="C92" s="5" t="s">
        <v>15</v>
      </c>
      <c r="D92" s="4" t="s">
        <v>107</v>
      </c>
      <c r="E92" s="4" t="s">
        <v>84</v>
      </c>
      <c r="F92" s="6">
        <v>40000</v>
      </c>
      <c r="G92" s="6">
        <v>1148</v>
      </c>
      <c r="H92" s="6">
        <v>0</v>
      </c>
      <c r="I92" s="7">
        <f>+F92*0.0304</f>
        <v>1216</v>
      </c>
      <c r="J92" s="7">
        <v>3802.45</v>
      </c>
      <c r="K92" s="7">
        <v>6166.45</v>
      </c>
      <c r="L92" s="11">
        <f t="shared" si="29"/>
        <v>33833.550000000003</v>
      </c>
      <c r="M92" s="2"/>
    </row>
    <row r="93" spans="1:13" ht="48.75" customHeight="1" x14ac:dyDescent="0.25">
      <c r="A93" s="1"/>
      <c r="B93" s="4" t="s">
        <v>108</v>
      </c>
      <c r="C93" s="5" t="s">
        <v>15</v>
      </c>
      <c r="D93" s="4" t="s">
        <v>99</v>
      </c>
      <c r="E93" s="4" t="s">
        <v>84</v>
      </c>
      <c r="F93" s="6">
        <v>40000</v>
      </c>
      <c r="G93" s="6">
        <v>1148</v>
      </c>
      <c r="H93" s="6">
        <v>0</v>
      </c>
      <c r="I93" s="7">
        <v>1216</v>
      </c>
      <c r="J93" s="7">
        <v>8534.7999999999993</v>
      </c>
      <c r="K93" s="7">
        <f t="shared" si="27"/>
        <v>10898.8</v>
      </c>
      <c r="L93" s="11">
        <f t="shared" si="29"/>
        <v>29101.200000000001</v>
      </c>
      <c r="M93" s="2"/>
    </row>
    <row r="94" spans="1:13" ht="35.1" customHeight="1" x14ac:dyDescent="0.25">
      <c r="A94" s="1"/>
      <c r="B94" s="12" t="s">
        <v>109</v>
      </c>
      <c r="C94" s="5" t="s">
        <v>15</v>
      </c>
      <c r="D94" s="12" t="s">
        <v>110</v>
      </c>
      <c r="E94" s="4" t="s">
        <v>84</v>
      </c>
      <c r="F94" s="6">
        <v>25000</v>
      </c>
      <c r="G94" s="6">
        <v>717.5</v>
      </c>
      <c r="H94" s="6">
        <v>0</v>
      </c>
      <c r="I94" s="7">
        <f>+F94*0.0304</f>
        <v>760</v>
      </c>
      <c r="J94" s="7">
        <v>8285.83</v>
      </c>
      <c r="K94" s="7">
        <f>SUM(G94:J94)</f>
        <v>9763.33</v>
      </c>
      <c r="L94" s="11">
        <f>F94-K94</f>
        <v>15236.67</v>
      </c>
      <c r="M94" s="2"/>
    </row>
    <row r="95" spans="1:13" ht="35.1" customHeight="1" x14ac:dyDescent="0.25">
      <c r="A95" s="1"/>
      <c r="B95" s="12" t="s">
        <v>111</v>
      </c>
      <c r="C95" s="5" t="s">
        <v>15</v>
      </c>
      <c r="D95" s="12" t="s">
        <v>112</v>
      </c>
      <c r="E95" s="4" t="s">
        <v>84</v>
      </c>
      <c r="F95" s="6">
        <v>30000</v>
      </c>
      <c r="G95" s="6">
        <v>861</v>
      </c>
      <c r="H95" s="6">
        <v>0</v>
      </c>
      <c r="I95" s="7">
        <f>+F95*0.0304</f>
        <v>912</v>
      </c>
      <c r="J95" s="7">
        <v>5367.32</v>
      </c>
      <c r="K95" s="7">
        <f>SUM(G95:J95)</f>
        <v>7140.32</v>
      </c>
      <c r="L95" s="11">
        <f>F95-K95</f>
        <v>22859.68</v>
      </c>
      <c r="M95" s="2"/>
    </row>
    <row r="96" spans="1:13" ht="35.1" customHeight="1" x14ac:dyDescent="0.25">
      <c r="A96" s="1"/>
      <c r="B96" s="4" t="s">
        <v>113</v>
      </c>
      <c r="C96" s="5" t="s">
        <v>15</v>
      </c>
      <c r="D96" s="4" t="s">
        <v>90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8199.75</v>
      </c>
      <c r="K96" s="7">
        <f>SUM(G96:J96)</f>
        <v>9677.25</v>
      </c>
      <c r="L96" s="11">
        <f>F96-K96</f>
        <v>15322.75</v>
      </c>
      <c r="M96" s="2"/>
    </row>
    <row r="97" spans="1:13" ht="35.1" customHeight="1" x14ac:dyDescent="0.25">
      <c r="A97" s="1"/>
      <c r="B97" s="4" t="s">
        <v>88</v>
      </c>
      <c r="C97" s="5" t="s">
        <v>15</v>
      </c>
      <c r="D97" s="4" t="s">
        <v>222</v>
      </c>
      <c r="E97" s="4" t="s">
        <v>84</v>
      </c>
      <c r="F97" s="6">
        <v>27000</v>
      </c>
      <c r="G97" s="6">
        <v>774.9</v>
      </c>
      <c r="H97" s="6">
        <v>0</v>
      </c>
      <c r="I97" s="7">
        <f t="shared" si="24"/>
        <v>820.8</v>
      </c>
      <c r="J97" s="7">
        <v>4351.3100000000004</v>
      </c>
      <c r="K97" s="7">
        <v>5946.78</v>
      </c>
      <c r="L97" s="11">
        <f t="shared" si="26"/>
        <v>21053.22</v>
      </c>
      <c r="M97" s="2"/>
    </row>
    <row r="98" spans="1:13" ht="35.1" customHeight="1" x14ac:dyDescent="0.25">
      <c r="A98" s="1"/>
      <c r="B98" s="48" t="s">
        <v>114</v>
      </c>
      <c r="C98" s="47" t="s">
        <v>15</v>
      </c>
      <c r="D98" s="48" t="s">
        <v>112</v>
      </c>
      <c r="E98" s="16" t="s">
        <v>84</v>
      </c>
      <c r="F98" s="9">
        <v>25000</v>
      </c>
      <c r="G98" s="9">
        <v>717.5</v>
      </c>
      <c r="H98" s="6">
        <v>0</v>
      </c>
      <c r="I98" s="10">
        <v>760</v>
      </c>
      <c r="J98" s="10">
        <v>1225</v>
      </c>
      <c r="K98" s="10">
        <f t="shared" si="25"/>
        <v>2702.5</v>
      </c>
      <c r="L98" s="11">
        <f t="shared" si="26"/>
        <v>22297.5</v>
      </c>
      <c r="M98" s="2"/>
    </row>
    <row r="99" spans="1:13" ht="35.1" customHeight="1" x14ac:dyDescent="0.25">
      <c r="A99" s="1"/>
      <c r="B99" s="12" t="s">
        <v>210</v>
      </c>
      <c r="C99" s="5" t="s">
        <v>15</v>
      </c>
      <c r="D99" s="12" t="s">
        <v>110</v>
      </c>
      <c r="E99" s="4" t="s">
        <v>84</v>
      </c>
      <c r="F99" s="9">
        <v>30000</v>
      </c>
      <c r="G99" s="9">
        <v>861</v>
      </c>
      <c r="H99" s="6">
        <v>0</v>
      </c>
      <c r="I99" s="10">
        <v>912</v>
      </c>
      <c r="J99" s="10">
        <v>2713.67</v>
      </c>
      <c r="K99" s="10">
        <f>SUM(G99:J99)</f>
        <v>4486.67</v>
      </c>
      <c r="L99" s="11">
        <f t="shared" si="26"/>
        <v>25513.33</v>
      </c>
      <c r="M99" s="2"/>
    </row>
    <row r="100" spans="1:13" ht="35.1" customHeight="1" x14ac:dyDescent="0.25">
      <c r="A100" s="1"/>
      <c r="B100" s="12" t="s">
        <v>232</v>
      </c>
      <c r="C100" s="5" t="s">
        <v>15</v>
      </c>
      <c r="D100" s="12" t="s">
        <v>233</v>
      </c>
      <c r="E100" s="4" t="s">
        <v>84</v>
      </c>
      <c r="F100" s="53">
        <v>25000</v>
      </c>
      <c r="G100" s="54">
        <v>717.5</v>
      </c>
      <c r="H100" s="6">
        <v>0</v>
      </c>
      <c r="I100" s="35">
        <v>760</v>
      </c>
      <c r="J100" s="35">
        <v>225</v>
      </c>
      <c r="K100" s="51">
        <f>SUM(G100:J100)</f>
        <v>1702.5</v>
      </c>
      <c r="L100" s="52">
        <f t="shared" si="26"/>
        <v>23297.5</v>
      </c>
      <c r="M100" s="2"/>
    </row>
    <row r="101" spans="1:13" ht="35.1" customHeight="1" thickBot="1" x14ac:dyDescent="0.3">
      <c r="A101" s="1"/>
      <c r="B101" s="12" t="s">
        <v>245</v>
      </c>
      <c r="C101" s="5" t="s">
        <v>15</v>
      </c>
      <c r="D101" s="12" t="s">
        <v>110</v>
      </c>
      <c r="E101" s="4" t="s">
        <v>84</v>
      </c>
      <c r="F101" s="53">
        <v>20000</v>
      </c>
      <c r="G101" s="54">
        <v>574</v>
      </c>
      <c r="H101" s="6">
        <v>0</v>
      </c>
      <c r="I101" s="35">
        <v>608</v>
      </c>
      <c r="J101" s="35">
        <v>2305</v>
      </c>
      <c r="K101" s="51">
        <f>SUM(G101:J101)</f>
        <v>3487</v>
      </c>
      <c r="L101" s="52">
        <f t="shared" ref="L101" si="30">F101-K101</f>
        <v>16513</v>
      </c>
      <c r="M101" s="2"/>
    </row>
    <row r="102" spans="1:13" ht="35.1" customHeight="1" thickBot="1" x14ac:dyDescent="0.3">
      <c r="A102" s="1"/>
      <c r="B102" s="62"/>
      <c r="C102" s="63"/>
      <c r="D102" s="63"/>
      <c r="E102" s="63"/>
      <c r="F102" s="19">
        <f t="shared" ref="F102:L102" si="31">SUM(F77:F101)</f>
        <v>827000</v>
      </c>
      <c r="G102" s="20">
        <f t="shared" si="31"/>
        <v>23734.9</v>
      </c>
      <c r="H102" s="20">
        <f t="shared" si="31"/>
        <v>15917.26</v>
      </c>
      <c r="I102" s="21">
        <f t="shared" si="31"/>
        <v>25140.799999999999</v>
      </c>
      <c r="J102" s="21">
        <f t="shared" si="31"/>
        <v>168185.55000000002</v>
      </c>
      <c r="K102" s="22">
        <f t="shared" si="31"/>
        <v>232988.28</v>
      </c>
      <c r="L102" s="23">
        <f t="shared" si="31"/>
        <v>594011.71999999986</v>
      </c>
      <c r="M102" s="2"/>
    </row>
    <row r="103" spans="1:13" ht="35.1" customHeight="1" x14ac:dyDescent="0.25">
      <c r="A103" s="1"/>
      <c r="B103" s="75" t="s">
        <v>115</v>
      </c>
      <c r="C103" s="76"/>
      <c r="D103" s="76"/>
      <c r="E103" s="76"/>
      <c r="F103" s="73"/>
      <c r="G103" s="73"/>
      <c r="H103" s="73"/>
      <c r="I103" s="73"/>
      <c r="J103" s="73"/>
      <c r="K103" s="73"/>
      <c r="L103" s="74"/>
      <c r="M103" s="2"/>
    </row>
    <row r="104" spans="1:13" ht="38.25" customHeight="1" x14ac:dyDescent="0.25">
      <c r="A104" s="1"/>
      <c r="B104" s="4" t="s">
        <v>186</v>
      </c>
      <c r="C104" s="5" t="s">
        <v>15</v>
      </c>
      <c r="D104" s="4" t="s">
        <v>225</v>
      </c>
      <c r="E104" s="4" t="s">
        <v>26</v>
      </c>
      <c r="F104" s="6">
        <v>90000</v>
      </c>
      <c r="G104" s="6">
        <v>2583</v>
      </c>
      <c r="H104" s="6">
        <v>9358.76</v>
      </c>
      <c r="I104" s="7">
        <f>+F104*0.0304</f>
        <v>2736</v>
      </c>
      <c r="J104" s="7">
        <v>33689.300000000003</v>
      </c>
      <c r="K104" s="7">
        <f>SUM(G104:J104)</f>
        <v>48367.060000000005</v>
      </c>
      <c r="L104" s="8">
        <f>F104-K104</f>
        <v>41632.939999999995</v>
      </c>
      <c r="M104" s="2"/>
    </row>
    <row r="105" spans="1:13" ht="35.1" customHeight="1" x14ac:dyDescent="0.25">
      <c r="A105" s="1"/>
      <c r="B105" s="4" t="s">
        <v>189</v>
      </c>
      <c r="C105" s="5" t="s">
        <v>15</v>
      </c>
      <c r="D105" s="4" t="s">
        <v>60</v>
      </c>
      <c r="E105" s="4" t="s">
        <v>24</v>
      </c>
      <c r="F105" s="9">
        <v>33000</v>
      </c>
      <c r="G105" s="9">
        <v>947.1</v>
      </c>
      <c r="H105" s="9">
        <v>0</v>
      </c>
      <c r="I105" s="10">
        <f>+F105*0.0304</f>
        <v>1003.2</v>
      </c>
      <c r="J105" s="10">
        <v>5484.29</v>
      </c>
      <c r="K105" s="10">
        <f>SUM(G105:J105)</f>
        <v>7434.59</v>
      </c>
      <c r="L105" s="11">
        <f>F105-K105</f>
        <v>25565.41</v>
      </c>
      <c r="M105" s="2"/>
    </row>
    <row r="106" spans="1:13" ht="35.1" customHeight="1" x14ac:dyDescent="0.25">
      <c r="A106" s="1"/>
      <c r="B106" s="4" t="s">
        <v>188</v>
      </c>
      <c r="C106" s="5" t="s">
        <v>15</v>
      </c>
      <c r="D106" s="4" t="s">
        <v>224</v>
      </c>
      <c r="E106" s="4" t="s">
        <v>24</v>
      </c>
      <c r="F106" s="6">
        <v>43000</v>
      </c>
      <c r="G106" s="6">
        <v>1234.0999999999999</v>
      </c>
      <c r="H106" s="6">
        <v>0</v>
      </c>
      <c r="I106" s="7">
        <f>+F106*0.0304</f>
        <v>1307.2</v>
      </c>
      <c r="J106" s="7">
        <v>4773.12</v>
      </c>
      <c r="K106" s="7">
        <f>SUM(G106:J106)</f>
        <v>7314.42</v>
      </c>
      <c r="L106" s="11">
        <f>F106-K106</f>
        <v>35685.58</v>
      </c>
      <c r="M106" s="2"/>
    </row>
    <row r="107" spans="1:13" ht="38.25" customHeight="1" x14ac:dyDescent="0.25">
      <c r="A107" s="1"/>
      <c r="B107" s="4" t="s">
        <v>187</v>
      </c>
      <c r="C107" s="5" t="s">
        <v>19</v>
      </c>
      <c r="D107" s="4" t="s">
        <v>236</v>
      </c>
      <c r="E107" s="4" t="s">
        <v>24</v>
      </c>
      <c r="F107" s="6">
        <v>43000</v>
      </c>
      <c r="G107" s="6">
        <v>1234.0999999999999</v>
      </c>
      <c r="H107" s="6">
        <v>0</v>
      </c>
      <c r="I107" s="7">
        <f>+F107*0.0304</f>
        <v>1307.2</v>
      </c>
      <c r="J107" s="7">
        <v>8396.1</v>
      </c>
      <c r="K107" s="7">
        <f>SUM(G107:J107)</f>
        <v>10937.400000000001</v>
      </c>
      <c r="L107" s="11">
        <f>F107-K107</f>
        <v>32062.6</v>
      </c>
      <c r="M107" s="2"/>
    </row>
    <row r="108" spans="1:13" ht="35.1" customHeight="1" thickBot="1" x14ac:dyDescent="0.3">
      <c r="A108" s="1"/>
      <c r="B108" s="4" t="s">
        <v>87</v>
      </c>
      <c r="C108" s="5" t="s">
        <v>15</v>
      </c>
      <c r="D108" s="4" t="s">
        <v>222</v>
      </c>
      <c r="E108" s="4" t="s">
        <v>84</v>
      </c>
      <c r="F108" s="6">
        <v>30000</v>
      </c>
      <c r="G108" s="6">
        <v>861</v>
      </c>
      <c r="H108" s="6">
        <v>0</v>
      </c>
      <c r="I108" s="7">
        <f>+F108*0.0304</f>
        <v>912</v>
      </c>
      <c r="J108" s="7">
        <v>7696.65</v>
      </c>
      <c r="K108" s="7">
        <v>9742.65</v>
      </c>
      <c r="L108" s="11">
        <f>F108-K108</f>
        <v>20257.349999999999</v>
      </c>
      <c r="M108" s="2"/>
    </row>
    <row r="109" spans="1:13" ht="35.1" customHeight="1" thickBot="1" x14ac:dyDescent="0.3">
      <c r="A109" s="1"/>
      <c r="B109" s="70"/>
      <c r="C109" s="71"/>
      <c r="D109" s="71"/>
      <c r="E109" s="71"/>
      <c r="F109" s="19">
        <f t="shared" ref="F109:L109" si="32">SUM(F104:F108)</f>
        <v>239000</v>
      </c>
      <c r="G109" s="20">
        <f t="shared" si="32"/>
        <v>6859.2999999999993</v>
      </c>
      <c r="H109" s="20">
        <f t="shared" si="32"/>
        <v>9358.76</v>
      </c>
      <c r="I109" s="21">
        <f t="shared" si="32"/>
        <v>7265.5999999999995</v>
      </c>
      <c r="J109" s="21">
        <f t="shared" si="32"/>
        <v>60039.460000000006</v>
      </c>
      <c r="K109" s="22">
        <f t="shared" si="32"/>
        <v>83796.12</v>
      </c>
      <c r="L109" s="23">
        <f t="shared" si="32"/>
        <v>155203.88</v>
      </c>
      <c r="M109" s="2"/>
    </row>
    <row r="110" spans="1:13" ht="35.1" customHeight="1" x14ac:dyDescent="0.25">
      <c r="A110" s="1"/>
      <c r="B110" s="75" t="s">
        <v>118</v>
      </c>
      <c r="C110" s="76"/>
      <c r="D110" s="76"/>
      <c r="E110" s="76"/>
      <c r="F110" s="73"/>
      <c r="G110" s="73"/>
      <c r="H110" s="73"/>
      <c r="I110" s="73"/>
      <c r="J110" s="73"/>
      <c r="K110" s="73"/>
      <c r="L110" s="74"/>
      <c r="M110" s="2"/>
    </row>
    <row r="111" spans="1:13" ht="35.1" customHeight="1" x14ac:dyDescent="0.25">
      <c r="A111" s="1"/>
      <c r="B111" s="4" t="s">
        <v>119</v>
      </c>
      <c r="C111" s="5" t="s">
        <v>19</v>
      </c>
      <c r="D111" s="12" t="s">
        <v>226</v>
      </c>
      <c r="E111" s="4" t="s">
        <v>26</v>
      </c>
      <c r="F111" s="6">
        <v>40000</v>
      </c>
      <c r="G111" s="6">
        <f>IF(F111&gt;=35000,(F111*0.0287),(0))</f>
        <v>1148</v>
      </c>
      <c r="H111" s="6">
        <v>0</v>
      </c>
      <c r="I111" s="7">
        <f>+F111*0.0304</f>
        <v>1216</v>
      </c>
      <c r="J111" s="7">
        <v>11241.66</v>
      </c>
      <c r="K111" s="7">
        <v>13605.66</v>
      </c>
      <c r="L111" s="11">
        <f>F111-K111</f>
        <v>26394.34</v>
      </c>
      <c r="M111" s="2"/>
    </row>
    <row r="112" spans="1:13" ht="35.1" customHeight="1" thickBot="1" x14ac:dyDescent="0.3">
      <c r="A112" s="1"/>
      <c r="B112" s="12" t="s">
        <v>120</v>
      </c>
      <c r="C112" s="5" t="s">
        <v>15</v>
      </c>
      <c r="D112" s="12" t="s">
        <v>226</v>
      </c>
      <c r="E112" s="12" t="s">
        <v>24</v>
      </c>
      <c r="F112" s="9">
        <v>40000</v>
      </c>
      <c r="G112" s="9">
        <f>IF(F112&gt;=35000,(F112*0.0287),(0))</f>
        <v>1148</v>
      </c>
      <c r="H112" s="6">
        <v>0</v>
      </c>
      <c r="I112" s="10">
        <f>+F112*0.0304</f>
        <v>1216</v>
      </c>
      <c r="J112" s="10">
        <v>5336.66</v>
      </c>
      <c r="K112" s="10">
        <f>SUM(G112:J112)</f>
        <v>7700.66</v>
      </c>
      <c r="L112" s="11">
        <f>F112-K112</f>
        <v>32299.34</v>
      </c>
      <c r="M112" s="2"/>
    </row>
    <row r="113" spans="1:14" ht="35.1" customHeight="1" thickBot="1" x14ac:dyDescent="0.3">
      <c r="A113" s="1"/>
      <c r="B113" s="70"/>
      <c r="C113" s="71"/>
      <c r="D113" s="71"/>
      <c r="E113" s="71"/>
      <c r="F113" s="19">
        <f>SUM(F111:F112)</f>
        <v>80000</v>
      </c>
      <c r="G113" s="20">
        <f t="shared" ref="G113:K113" si="33">SUM(G111:G112)</f>
        <v>2296</v>
      </c>
      <c r="H113" s="20">
        <f t="shared" si="33"/>
        <v>0</v>
      </c>
      <c r="I113" s="21">
        <f t="shared" si="33"/>
        <v>2432</v>
      </c>
      <c r="J113" s="21">
        <f t="shared" si="33"/>
        <v>16578.32</v>
      </c>
      <c r="K113" s="22">
        <f t="shared" si="33"/>
        <v>21306.32</v>
      </c>
      <c r="L113" s="23">
        <f>SUM(L111:L112)</f>
        <v>58693.68</v>
      </c>
      <c r="M113" s="2"/>
      <c r="N113" s="44"/>
    </row>
    <row r="114" spans="1:14" ht="35.1" customHeight="1" x14ac:dyDescent="0.25">
      <c r="A114" s="1"/>
      <c r="B114" s="75" t="s">
        <v>121</v>
      </c>
      <c r="C114" s="76"/>
      <c r="D114" s="76"/>
      <c r="E114" s="76"/>
      <c r="F114" s="73"/>
      <c r="G114" s="73"/>
      <c r="H114" s="73"/>
      <c r="I114" s="73"/>
      <c r="J114" s="73"/>
      <c r="K114" s="73"/>
      <c r="L114" s="74"/>
      <c r="M114" s="2"/>
    </row>
    <row r="115" spans="1:14" ht="65.25" customHeight="1" x14ac:dyDescent="0.25">
      <c r="A115" s="1"/>
      <c r="B115" s="4" t="s">
        <v>122</v>
      </c>
      <c r="C115" s="5" t="s">
        <v>15</v>
      </c>
      <c r="D115" s="4" t="s">
        <v>123</v>
      </c>
      <c r="E115" s="4" t="s">
        <v>26</v>
      </c>
      <c r="F115" s="6">
        <v>150000</v>
      </c>
      <c r="G115" s="6">
        <v>4305</v>
      </c>
      <c r="H115" s="6">
        <v>23077.89</v>
      </c>
      <c r="I115" s="7">
        <v>4560</v>
      </c>
      <c r="J115" s="7">
        <v>32245.63</v>
      </c>
      <c r="K115" s="7">
        <v>67188.52</v>
      </c>
      <c r="L115" s="11">
        <f t="shared" ref="L115:L116" si="34">F115-K115</f>
        <v>82811.48</v>
      </c>
      <c r="M115" s="2"/>
    </row>
    <row r="116" spans="1:14" ht="35.1" customHeight="1" thickBot="1" x14ac:dyDescent="0.3">
      <c r="A116" s="1"/>
      <c r="B116" s="12" t="s">
        <v>129</v>
      </c>
      <c r="C116" s="5" t="s">
        <v>15</v>
      </c>
      <c r="D116" s="12" t="s">
        <v>60</v>
      </c>
      <c r="E116" s="4" t="s">
        <v>24</v>
      </c>
      <c r="F116" s="9">
        <v>30000</v>
      </c>
      <c r="G116" s="9">
        <v>861</v>
      </c>
      <c r="H116" s="9">
        <v>0</v>
      </c>
      <c r="I116" s="10">
        <f t="shared" ref="I116" si="35">+F116*0.0304</f>
        <v>912</v>
      </c>
      <c r="J116" s="10">
        <v>825</v>
      </c>
      <c r="K116" s="10">
        <f>SUM(G116:J116)</f>
        <v>2598</v>
      </c>
      <c r="L116" s="11">
        <f t="shared" si="34"/>
        <v>27402</v>
      </c>
      <c r="M116" s="2"/>
    </row>
    <row r="117" spans="1:14" ht="35.1" customHeight="1" thickBot="1" x14ac:dyDescent="0.3">
      <c r="A117" s="1"/>
      <c r="B117" s="62"/>
      <c r="C117" s="63"/>
      <c r="D117" s="63"/>
      <c r="E117" s="63"/>
      <c r="F117" s="19">
        <f t="shared" ref="F117:L117" si="36">SUM(F115:F116)</f>
        <v>180000</v>
      </c>
      <c r="G117" s="20">
        <f t="shared" si="36"/>
        <v>5166</v>
      </c>
      <c r="H117" s="20">
        <f t="shared" si="36"/>
        <v>23077.89</v>
      </c>
      <c r="I117" s="21">
        <f t="shared" si="36"/>
        <v>5472</v>
      </c>
      <c r="J117" s="21">
        <f t="shared" si="36"/>
        <v>33070.630000000005</v>
      </c>
      <c r="K117" s="22">
        <f t="shared" si="36"/>
        <v>69786.52</v>
      </c>
      <c r="L117" s="23">
        <f t="shared" si="36"/>
        <v>110213.48</v>
      </c>
      <c r="M117" s="2"/>
      <c r="N117" s="44"/>
    </row>
    <row r="118" spans="1:14" ht="35.1" customHeight="1" x14ac:dyDescent="0.25">
      <c r="A118" s="1"/>
      <c r="B118" s="72" t="s">
        <v>130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/>
      <c r="M118" s="2"/>
    </row>
    <row r="119" spans="1:14" ht="45" customHeight="1" x14ac:dyDescent="0.25">
      <c r="A119" s="1"/>
      <c r="B119" s="4" t="s">
        <v>131</v>
      </c>
      <c r="C119" s="5" t="s">
        <v>15</v>
      </c>
      <c r="D119" s="4" t="s">
        <v>132</v>
      </c>
      <c r="E119" s="4" t="s">
        <v>26</v>
      </c>
      <c r="F119" s="6">
        <v>90000</v>
      </c>
      <c r="G119" s="6">
        <v>2583</v>
      </c>
      <c r="H119" s="6">
        <v>9358.76</v>
      </c>
      <c r="I119" s="7">
        <f>+F119*0.0304</f>
        <v>2736</v>
      </c>
      <c r="J119" s="7">
        <v>27192.69</v>
      </c>
      <c r="K119" s="7">
        <f>SUM(G119:J119)</f>
        <v>41870.449999999997</v>
      </c>
      <c r="L119" s="11">
        <f>F119-K119</f>
        <v>48129.55</v>
      </c>
      <c r="M119" s="2"/>
    </row>
    <row r="120" spans="1:14" ht="62.25" customHeight="1" x14ac:dyDescent="0.25">
      <c r="A120" s="1"/>
      <c r="B120" s="4" t="s">
        <v>133</v>
      </c>
      <c r="C120" s="5" t="s">
        <v>19</v>
      </c>
      <c r="D120" s="4" t="s">
        <v>227</v>
      </c>
      <c r="E120" s="4" t="s">
        <v>26</v>
      </c>
      <c r="F120" s="6">
        <v>55000</v>
      </c>
      <c r="G120" s="6">
        <v>1578.5</v>
      </c>
      <c r="H120" s="6">
        <v>2559.6799999999998</v>
      </c>
      <c r="I120" s="7">
        <v>1672</v>
      </c>
      <c r="J120" s="7">
        <v>17278.240000000002</v>
      </c>
      <c r="K120" s="7">
        <f>SUM(G120:J120)</f>
        <v>23088.420000000002</v>
      </c>
      <c r="L120" s="11">
        <f>F120-K120</f>
        <v>31911.579999999998</v>
      </c>
      <c r="M120" s="2"/>
    </row>
    <row r="121" spans="1:14" ht="58.5" customHeight="1" thickBot="1" x14ac:dyDescent="0.3">
      <c r="A121" s="1"/>
      <c r="B121" s="4" t="s">
        <v>202</v>
      </c>
      <c r="C121" s="5" t="s">
        <v>15</v>
      </c>
      <c r="D121" s="4" t="s">
        <v>227</v>
      </c>
      <c r="E121" s="4" t="s">
        <v>26</v>
      </c>
      <c r="F121" s="6">
        <v>50000</v>
      </c>
      <c r="G121" s="9">
        <v>1435</v>
      </c>
      <c r="H121" s="6">
        <v>1854</v>
      </c>
      <c r="I121" s="10">
        <f>+F121*0.0304</f>
        <v>1520</v>
      </c>
      <c r="J121" s="10">
        <v>7813.56</v>
      </c>
      <c r="K121" s="10">
        <v>12622.56</v>
      </c>
      <c r="L121" s="11">
        <f>F121-K121</f>
        <v>37377.440000000002</v>
      </c>
      <c r="M121" s="2"/>
    </row>
    <row r="122" spans="1:14" ht="35.1" customHeight="1" thickBot="1" x14ac:dyDescent="0.3">
      <c r="A122" s="1"/>
      <c r="B122" s="70"/>
      <c r="C122" s="71"/>
      <c r="D122" s="71"/>
      <c r="E122" s="71"/>
      <c r="F122" s="22">
        <f t="shared" ref="F122:L122" si="37">SUM(F119:F121)</f>
        <v>195000</v>
      </c>
      <c r="G122" s="22">
        <f t="shared" si="37"/>
        <v>5596.5</v>
      </c>
      <c r="H122" s="22">
        <f t="shared" si="37"/>
        <v>13772.44</v>
      </c>
      <c r="I122" s="22">
        <f t="shared" si="37"/>
        <v>5928</v>
      </c>
      <c r="J122" s="22">
        <f t="shared" si="37"/>
        <v>52284.49</v>
      </c>
      <c r="K122" s="22">
        <f t="shared" si="37"/>
        <v>77581.429999999993</v>
      </c>
      <c r="L122" s="23">
        <f t="shared" si="37"/>
        <v>117418.57</v>
      </c>
      <c r="M122" s="2"/>
      <c r="N122" s="44"/>
    </row>
    <row r="123" spans="1:14" ht="35.1" customHeight="1" x14ac:dyDescent="0.25">
      <c r="A123" s="1"/>
      <c r="B123" s="72" t="s">
        <v>135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4"/>
      <c r="M123" s="2"/>
    </row>
    <row r="124" spans="1:14" ht="44.25" customHeight="1" x14ac:dyDescent="0.25">
      <c r="A124" s="1"/>
      <c r="B124" s="4" t="s">
        <v>136</v>
      </c>
      <c r="C124" s="5" t="s">
        <v>15</v>
      </c>
      <c r="D124" s="4" t="s">
        <v>137</v>
      </c>
      <c r="E124" s="4" t="s">
        <v>26</v>
      </c>
      <c r="F124" s="9">
        <v>90000</v>
      </c>
      <c r="G124" s="9">
        <v>2583</v>
      </c>
      <c r="H124" s="9">
        <v>9358.76</v>
      </c>
      <c r="I124" s="10">
        <f>+F124*0.0304</f>
        <v>2736</v>
      </c>
      <c r="J124" s="10">
        <v>17290.330000000002</v>
      </c>
      <c r="K124" s="10">
        <f>SUM(G124:J124)</f>
        <v>31968.090000000004</v>
      </c>
      <c r="L124" s="11">
        <f>F124-K124</f>
        <v>58031.909999999996</v>
      </c>
      <c r="M124" s="2"/>
    </row>
    <row r="125" spans="1:14" ht="45.75" customHeight="1" x14ac:dyDescent="0.25">
      <c r="A125" s="1"/>
      <c r="B125" s="4" t="s">
        <v>125</v>
      </c>
      <c r="C125" s="5" t="s">
        <v>19</v>
      </c>
      <c r="D125" s="4" t="s">
        <v>237</v>
      </c>
      <c r="E125" s="4" t="s">
        <v>24</v>
      </c>
      <c r="F125" s="6">
        <v>55000</v>
      </c>
      <c r="G125" s="6">
        <v>1578.5</v>
      </c>
      <c r="H125" s="6">
        <v>2323.06</v>
      </c>
      <c r="I125" s="7">
        <f>+F125*0.0304</f>
        <v>1672</v>
      </c>
      <c r="J125" s="7">
        <v>21682.33</v>
      </c>
      <c r="K125" s="7">
        <f>SUM(G125:J125)</f>
        <v>27255.89</v>
      </c>
      <c r="L125" s="11">
        <f>F125-K125</f>
        <v>27744.11</v>
      </c>
      <c r="M125" s="2"/>
    </row>
    <row r="126" spans="1:14" ht="47.25" customHeight="1" thickBot="1" x14ac:dyDescent="0.3">
      <c r="A126" s="1"/>
      <c r="B126" s="4" t="s">
        <v>126</v>
      </c>
      <c r="C126" s="5" t="s">
        <v>19</v>
      </c>
      <c r="D126" s="4" t="s">
        <v>237</v>
      </c>
      <c r="E126" s="4" t="s">
        <v>24</v>
      </c>
      <c r="F126" s="6">
        <v>55000</v>
      </c>
      <c r="G126" s="6">
        <f>IF(F126&gt;=35000,(F126*0.0287),(0))</f>
        <v>1578.5</v>
      </c>
      <c r="H126" s="6">
        <v>2323.06</v>
      </c>
      <c r="I126" s="7">
        <f>+F126*0.0304</f>
        <v>1672</v>
      </c>
      <c r="J126" s="7">
        <v>16260.18</v>
      </c>
      <c r="K126" s="7">
        <v>21833.74</v>
      </c>
      <c r="L126" s="11">
        <f>F126-K126</f>
        <v>33166.259999999995</v>
      </c>
      <c r="M126" s="2"/>
    </row>
    <row r="127" spans="1:14" ht="35.1" customHeight="1" thickBot="1" x14ac:dyDescent="0.3">
      <c r="A127" s="1"/>
      <c r="B127" s="70"/>
      <c r="C127" s="71"/>
      <c r="D127" s="71"/>
      <c r="E127" s="71"/>
      <c r="F127" s="19">
        <f t="shared" ref="F127:L127" si="38">SUM(F124:F126)</f>
        <v>200000</v>
      </c>
      <c r="G127" s="20">
        <f t="shared" si="38"/>
        <v>5740</v>
      </c>
      <c r="H127" s="20">
        <f t="shared" si="38"/>
        <v>14004.88</v>
      </c>
      <c r="I127" s="21">
        <f t="shared" si="38"/>
        <v>6080</v>
      </c>
      <c r="J127" s="22">
        <f t="shared" si="38"/>
        <v>55232.840000000004</v>
      </c>
      <c r="K127" s="22">
        <f t="shared" si="38"/>
        <v>81057.72</v>
      </c>
      <c r="L127" s="23">
        <f t="shared" si="38"/>
        <v>118942.27999999998</v>
      </c>
      <c r="M127" s="2"/>
      <c r="N127" s="44"/>
    </row>
    <row r="128" spans="1:14" ht="35.1" customHeight="1" x14ac:dyDescent="0.25">
      <c r="A128" s="1"/>
      <c r="B128" s="72" t="s">
        <v>138</v>
      </c>
      <c r="C128" s="73"/>
      <c r="D128" s="73"/>
      <c r="E128" s="73"/>
      <c r="F128" s="73"/>
      <c r="G128" s="73"/>
      <c r="H128" s="73"/>
      <c r="I128" s="73"/>
      <c r="J128" s="73"/>
      <c r="K128" s="73"/>
      <c r="L128" s="74"/>
      <c r="M128" s="2"/>
    </row>
    <row r="129" spans="1:14" ht="61.5" customHeight="1" x14ac:dyDescent="0.25">
      <c r="A129" s="1"/>
      <c r="B129" s="4" t="s">
        <v>139</v>
      </c>
      <c r="C129" s="5" t="s">
        <v>15</v>
      </c>
      <c r="D129" s="4" t="s">
        <v>140</v>
      </c>
      <c r="E129" s="4" t="s">
        <v>26</v>
      </c>
      <c r="F129" s="9">
        <v>90000</v>
      </c>
      <c r="G129" s="9">
        <f>IF(F129&gt;=35000,(F129*0.0287),(0))</f>
        <v>2583</v>
      </c>
      <c r="H129" s="9">
        <v>9753.09</v>
      </c>
      <c r="I129" s="10">
        <f>+F129*0.0304</f>
        <v>2736</v>
      </c>
      <c r="J129" s="10">
        <v>1225</v>
      </c>
      <c r="K129" s="10">
        <v>16297.12</v>
      </c>
      <c r="L129" s="11">
        <f>F129-K129</f>
        <v>73702.880000000005</v>
      </c>
      <c r="M129" s="2"/>
    </row>
    <row r="130" spans="1:14" ht="48.75" customHeight="1" x14ac:dyDescent="0.25">
      <c r="A130" s="1"/>
      <c r="B130" s="12" t="s">
        <v>127</v>
      </c>
      <c r="C130" s="5" t="s">
        <v>15</v>
      </c>
      <c r="D130" s="12" t="s">
        <v>238</v>
      </c>
      <c r="E130" s="4" t="s">
        <v>26</v>
      </c>
      <c r="F130" s="6">
        <v>50000</v>
      </c>
      <c r="G130" s="6">
        <v>1435</v>
      </c>
      <c r="H130" s="6">
        <v>1854</v>
      </c>
      <c r="I130" s="7">
        <v>1520</v>
      </c>
      <c r="J130" s="7">
        <v>10225</v>
      </c>
      <c r="K130" s="7">
        <v>15034</v>
      </c>
      <c r="L130" s="11">
        <f>F130-K130</f>
        <v>34966</v>
      </c>
      <c r="M130" s="2"/>
    </row>
    <row r="131" spans="1:14" ht="48.75" customHeight="1" thickBot="1" x14ac:dyDescent="0.3">
      <c r="A131" s="1"/>
      <c r="B131" s="4" t="s">
        <v>128</v>
      </c>
      <c r="C131" s="5" t="s">
        <v>19</v>
      </c>
      <c r="D131" s="12" t="s">
        <v>238</v>
      </c>
      <c r="E131" s="4" t="s">
        <v>26</v>
      </c>
      <c r="F131" s="6">
        <v>50000</v>
      </c>
      <c r="G131" s="9">
        <v>1435</v>
      </c>
      <c r="H131" s="6">
        <v>1617.38</v>
      </c>
      <c r="I131" s="10">
        <f>+F131*0.0304</f>
        <v>1520</v>
      </c>
      <c r="J131" s="10">
        <v>2820.25</v>
      </c>
      <c r="K131" s="10">
        <v>7392.63</v>
      </c>
      <c r="L131" s="11">
        <f>F131-K131</f>
        <v>42607.37</v>
      </c>
      <c r="M131" s="2"/>
    </row>
    <row r="132" spans="1:14" ht="35.1" customHeight="1" thickBot="1" x14ac:dyDescent="0.3">
      <c r="A132" s="1"/>
      <c r="B132" s="70"/>
      <c r="C132" s="71"/>
      <c r="D132" s="71"/>
      <c r="E132" s="71"/>
      <c r="F132" s="24">
        <f t="shared" ref="F132:L132" si="39">SUM(F129:F131)</f>
        <v>190000</v>
      </c>
      <c r="G132" s="25">
        <f t="shared" si="39"/>
        <v>5453</v>
      </c>
      <c r="H132" s="25">
        <f t="shared" si="39"/>
        <v>13224.470000000001</v>
      </c>
      <c r="I132" s="21">
        <f t="shared" si="39"/>
        <v>5776</v>
      </c>
      <c r="J132" s="21">
        <f t="shared" si="39"/>
        <v>14270.25</v>
      </c>
      <c r="K132" s="22">
        <f t="shared" si="39"/>
        <v>38723.75</v>
      </c>
      <c r="L132" s="23">
        <f t="shared" si="39"/>
        <v>151276.25</v>
      </c>
      <c r="M132" s="2"/>
      <c r="N132" s="44"/>
    </row>
    <row r="133" spans="1:14" ht="35.1" customHeight="1" x14ac:dyDescent="0.25">
      <c r="A133" s="1"/>
      <c r="B133" s="72" t="s">
        <v>141</v>
      </c>
      <c r="C133" s="73"/>
      <c r="D133" s="73"/>
      <c r="E133" s="73"/>
      <c r="F133" s="73"/>
      <c r="G133" s="73"/>
      <c r="H133" s="73"/>
      <c r="I133" s="73"/>
      <c r="J133" s="73"/>
      <c r="K133" s="73"/>
      <c r="L133" s="74"/>
      <c r="M133" s="2"/>
    </row>
    <row r="134" spans="1:14" ht="62.25" customHeight="1" x14ac:dyDescent="0.25">
      <c r="A134" s="1"/>
      <c r="B134" s="4" t="s">
        <v>142</v>
      </c>
      <c r="C134" s="5" t="s">
        <v>15</v>
      </c>
      <c r="D134" s="4" t="s">
        <v>143</v>
      </c>
      <c r="E134" s="4" t="s">
        <v>26</v>
      </c>
      <c r="F134" s="6">
        <v>140000</v>
      </c>
      <c r="G134" s="6">
        <v>4018</v>
      </c>
      <c r="H134" s="6">
        <v>21120.01</v>
      </c>
      <c r="I134" s="7">
        <f t="shared" ref="I134:I156" si="40">+F134*0.0304</f>
        <v>4256</v>
      </c>
      <c r="J134" s="7">
        <v>18107.47</v>
      </c>
      <c r="K134" s="7">
        <f>SUM(G134:J134)</f>
        <v>47501.479999999996</v>
      </c>
      <c r="L134" s="11">
        <f t="shared" ref="L134:L156" si="41">F134-K134</f>
        <v>92498.52</v>
      </c>
      <c r="M134" s="2"/>
    </row>
    <row r="135" spans="1:14" ht="45" customHeight="1" x14ac:dyDescent="0.25">
      <c r="A135" s="1"/>
      <c r="B135" s="4" t="s">
        <v>144</v>
      </c>
      <c r="C135" s="5" t="s">
        <v>15</v>
      </c>
      <c r="D135" s="4" t="s">
        <v>145</v>
      </c>
      <c r="E135" s="4" t="s">
        <v>24</v>
      </c>
      <c r="F135" s="6">
        <v>33000</v>
      </c>
      <c r="G135" s="6">
        <v>947.1</v>
      </c>
      <c r="H135" s="6">
        <v>0</v>
      </c>
      <c r="I135" s="7">
        <f t="shared" si="40"/>
        <v>1003.2</v>
      </c>
      <c r="J135" s="7">
        <v>15275.21</v>
      </c>
      <c r="K135" s="7">
        <f t="shared" ref="K135:K155" si="42">SUM(G135:J135)</f>
        <v>17225.509999999998</v>
      </c>
      <c r="L135" s="11">
        <f t="shared" si="41"/>
        <v>15774.490000000002</v>
      </c>
      <c r="M135" s="2"/>
    </row>
    <row r="136" spans="1:14" ht="45.75" customHeight="1" x14ac:dyDescent="0.25">
      <c r="A136" s="1"/>
      <c r="B136" s="4" t="s">
        <v>146</v>
      </c>
      <c r="C136" s="5" t="s">
        <v>15</v>
      </c>
      <c r="D136" s="4" t="s">
        <v>145</v>
      </c>
      <c r="E136" s="4" t="s">
        <v>24</v>
      </c>
      <c r="F136" s="6">
        <v>45000</v>
      </c>
      <c r="G136" s="6">
        <v>1291.5</v>
      </c>
      <c r="H136" s="6">
        <v>1148.33</v>
      </c>
      <c r="I136" s="7">
        <f t="shared" si="40"/>
        <v>1368</v>
      </c>
      <c r="J136" s="7">
        <v>14302.73</v>
      </c>
      <c r="K136" s="7">
        <v>18110.560000000001</v>
      </c>
      <c r="L136" s="11">
        <f t="shared" si="41"/>
        <v>26889.439999999999</v>
      </c>
      <c r="M136" s="2"/>
    </row>
    <row r="137" spans="1:14" ht="44.25" customHeight="1" x14ac:dyDescent="0.25">
      <c r="A137" s="1"/>
      <c r="B137" s="12" t="s">
        <v>148</v>
      </c>
      <c r="C137" s="5" t="s">
        <v>15</v>
      </c>
      <c r="D137" s="4" t="s">
        <v>145</v>
      </c>
      <c r="E137" s="12" t="s">
        <v>24</v>
      </c>
      <c r="F137" s="6">
        <v>30000</v>
      </c>
      <c r="G137" s="6">
        <v>861</v>
      </c>
      <c r="H137" s="6">
        <v>0</v>
      </c>
      <c r="I137" s="7">
        <f t="shared" si="40"/>
        <v>912</v>
      </c>
      <c r="J137" s="7">
        <v>14636.3</v>
      </c>
      <c r="K137" s="7">
        <f>SUM(G137:J137)</f>
        <v>16409.3</v>
      </c>
      <c r="L137" s="11">
        <f t="shared" si="41"/>
        <v>13590.7</v>
      </c>
      <c r="M137" s="2"/>
    </row>
    <row r="138" spans="1:14" ht="43.5" customHeight="1" x14ac:dyDescent="0.25">
      <c r="A138" s="1"/>
      <c r="B138" s="12" t="s">
        <v>150</v>
      </c>
      <c r="C138" s="5" t="s">
        <v>15</v>
      </c>
      <c r="D138" s="4" t="s">
        <v>145</v>
      </c>
      <c r="E138" s="12" t="s">
        <v>24</v>
      </c>
      <c r="F138" s="6">
        <v>33000</v>
      </c>
      <c r="G138" s="6">
        <v>947.1</v>
      </c>
      <c r="H138" s="6">
        <v>0</v>
      </c>
      <c r="I138" s="7">
        <f t="shared" si="40"/>
        <v>1003.2</v>
      </c>
      <c r="J138" s="7">
        <v>14403.96</v>
      </c>
      <c r="K138" s="7">
        <f>SUM(G138:J138)</f>
        <v>16354.259999999998</v>
      </c>
      <c r="L138" s="11">
        <f>F138-K138</f>
        <v>16645.740000000002</v>
      </c>
      <c r="M138" s="2"/>
    </row>
    <row r="139" spans="1:14" ht="35.1" customHeight="1" x14ac:dyDescent="0.25">
      <c r="A139" s="1"/>
      <c r="B139" s="4" t="s">
        <v>152</v>
      </c>
      <c r="C139" s="5" t="s">
        <v>15</v>
      </c>
      <c r="D139" s="4" t="s">
        <v>239</v>
      </c>
      <c r="E139" s="4" t="s">
        <v>24</v>
      </c>
      <c r="F139" s="6">
        <v>45000</v>
      </c>
      <c r="G139" s="6">
        <v>1291.5</v>
      </c>
      <c r="H139" s="6">
        <v>0</v>
      </c>
      <c r="I139" s="7">
        <f t="shared" si="40"/>
        <v>1368</v>
      </c>
      <c r="J139" s="7">
        <v>6574.21</v>
      </c>
      <c r="K139" s="7">
        <f t="shared" si="42"/>
        <v>9233.7099999999991</v>
      </c>
      <c r="L139" s="11">
        <f t="shared" si="41"/>
        <v>35766.29</v>
      </c>
      <c r="M139" s="2"/>
    </row>
    <row r="140" spans="1:14" ht="35.1" customHeight="1" x14ac:dyDescent="0.25">
      <c r="A140" s="1"/>
      <c r="B140" s="4" t="s">
        <v>153</v>
      </c>
      <c r="C140" s="5" t="s">
        <v>15</v>
      </c>
      <c r="D140" s="4" t="s">
        <v>154</v>
      </c>
      <c r="E140" s="4" t="s">
        <v>24</v>
      </c>
      <c r="F140" s="6">
        <v>33000</v>
      </c>
      <c r="G140" s="6">
        <v>947.1</v>
      </c>
      <c r="H140" s="6">
        <v>0</v>
      </c>
      <c r="I140" s="7">
        <f t="shared" si="40"/>
        <v>1003.2</v>
      </c>
      <c r="J140" s="7">
        <v>1225</v>
      </c>
      <c r="K140" s="7">
        <f t="shared" si="42"/>
        <v>3175.3</v>
      </c>
      <c r="L140" s="11">
        <f t="shared" si="41"/>
        <v>29824.7</v>
      </c>
      <c r="M140" s="2"/>
    </row>
    <row r="141" spans="1:14" ht="35.1" customHeight="1" x14ac:dyDescent="0.25">
      <c r="A141" s="1"/>
      <c r="B141" s="4" t="s">
        <v>156</v>
      </c>
      <c r="C141" s="5" t="s">
        <v>19</v>
      </c>
      <c r="D141" s="4" t="s">
        <v>154</v>
      </c>
      <c r="E141" s="4" t="s">
        <v>26</v>
      </c>
      <c r="F141" s="6">
        <v>33000</v>
      </c>
      <c r="G141" s="6">
        <v>947.1</v>
      </c>
      <c r="H141" s="6">
        <v>0</v>
      </c>
      <c r="I141" s="7">
        <f t="shared" si="40"/>
        <v>1003.2</v>
      </c>
      <c r="J141" s="7">
        <v>6284.29</v>
      </c>
      <c r="K141" s="7">
        <f t="shared" si="42"/>
        <v>8234.59</v>
      </c>
      <c r="L141" s="11">
        <f t="shared" si="41"/>
        <v>24765.41</v>
      </c>
      <c r="M141" s="2"/>
    </row>
    <row r="142" spans="1:14" ht="35.1" customHeight="1" x14ac:dyDescent="0.25">
      <c r="A142" s="1"/>
      <c r="B142" s="4" t="s">
        <v>157</v>
      </c>
      <c r="C142" s="5" t="s">
        <v>15</v>
      </c>
      <c r="D142" s="4" t="s">
        <v>154</v>
      </c>
      <c r="E142" s="4" t="s">
        <v>26</v>
      </c>
      <c r="F142" s="6">
        <v>33000</v>
      </c>
      <c r="G142" s="6">
        <v>947.1</v>
      </c>
      <c r="H142" s="6">
        <v>0</v>
      </c>
      <c r="I142" s="7">
        <f t="shared" si="40"/>
        <v>1003.2</v>
      </c>
      <c r="J142" s="7">
        <v>25</v>
      </c>
      <c r="K142" s="7">
        <f t="shared" si="42"/>
        <v>1975.3000000000002</v>
      </c>
      <c r="L142" s="11">
        <f t="shared" si="41"/>
        <v>31024.7</v>
      </c>
      <c r="M142" s="2"/>
    </row>
    <row r="143" spans="1:14" ht="35.1" customHeight="1" x14ac:dyDescent="0.25">
      <c r="A143" s="1"/>
      <c r="B143" s="4" t="s">
        <v>158</v>
      </c>
      <c r="C143" s="5" t="s">
        <v>19</v>
      </c>
      <c r="D143" s="4" t="s">
        <v>154</v>
      </c>
      <c r="E143" s="4" t="s">
        <v>26</v>
      </c>
      <c r="F143" s="6">
        <v>33000</v>
      </c>
      <c r="G143" s="6">
        <v>947.1</v>
      </c>
      <c r="H143" s="6">
        <v>0</v>
      </c>
      <c r="I143" s="7">
        <f t="shared" si="40"/>
        <v>1003.2</v>
      </c>
      <c r="J143" s="7">
        <v>5208.33</v>
      </c>
      <c r="K143" s="7">
        <f t="shared" si="42"/>
        <v>7158.63</v>
      </c>
      <c r="L143" s="11">
        <f t="shared" si="41"/>
        <v>25841.37</v>
      </c>
      <c r="M143" s="2"/>
    </row>
    <row r="144" spans="1:14" ht="35.1" customHeight="1" x14ac:dyDescent="0.25">
      <c r="A144" s="1"/>
      <c r="B144" s="4" t="s">
        <v>159</v>
      </c>
      <c r="C144" s="5" t="s">
        <v>19</v>
      </c>
      <c r="D144" s="4" t="s">
        <v>154</v>
      </c>
      <c r="E144" s="4" t="s">
        <v>24</v>
      </c>
      <c r="F144" s="6">
        <v>33000</v>
      </c>
      <c r="G144" s="6">
        <v>947.1</v>
      </c>
      <c r="H144" s="6">
        <v>0</v>
      </c>
      <c r="I144" s="7">
        <f t="shared" si="40"/>
        <v>1003.2</v>
      </c>
      <c r="J144" s="7">
        <v>14786.32</v>
      </c>
      <c r="K144" s="7">
        <f t="shared" si="42"/>
        <v>16736.62</v>
      </c>
      <c r="L144" s="11">
        <f t="shared" si="41"/>
        <v>16263.380000000001</v>
      </c>
      <c r="M144" s="2"/>
    </row>
    <row r="145" spans="1:15" ht="35.1" customHeight="1" x14ac:dyDescent="0.25">
      <c r="A145" s="1"/>
      <c r="B145" s="4" t="s">
        <v>160</v>
      </c>
      <c r="C145" s="5" t="s">
        <v>19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0"/>
        <v>1003.2</v>
      </c>
      <c r="J145" s="7">
        <v>3185.47</v>
      </c>
      <c r="K145" s="7">
        <f t="shared" si="42"/>
        <v>5135.7700000000004</v>
      </c>
      <c r="L145" s="11">
        <f t="shared" si="41"/>
        <v>27864.23</v>
      </c>
      <c r="M145" s="2"/>
    </row>
    <row r="146" spans="1:15" ht="35.1" customHeight="1" x14ac:dyDescent="0.25">
      <c r="A146" s="1"/>
      <c r="B146" s="4" t="s">
        <v>161</v>
      </c>
      <c r="C146" s="5" t="s">
        <v>19</v>
      </c>
      <c r="D146" s="4" t="s">
        <v>154</v>
      </c>
      <c r="E146" s="4" t="s">
        <v>24</v>
      </c>
      <c r="F146" s="6">
        <v>33000</v>
      </c>
      <c r="G146" s="6">
        <v>947.1</v>
      </c>
      <c r="H146" s="6">
        <v>0</v>
      </c>
      <c r="I146" s="7">
        <f t="shared" si="40"/>
        <v>1003.2</v>
      </c>
      <c r="J146" s="7">
        <v>14143.84</v>
      </c>
      <c r="K146" s="7">
        <f t="shared" si="42"/>
        <v>16094.14</v>
      </c>
      <c r="L146" s="11">
        <f t="shared" si="41"/>
        <v>16905.86</v>
      </c>
      <c r="M146" s="2"/>
    </row>
    <row r="147" spans="1:15" ht="35.1" customHeight="1" x14ac:dyDescent="0.25">
      <c r="A147" s="1"/>
      <c r="B147" s="4" t="s">
        <v>162</v>
      </c>
      <c r="C147" s="5" t="s">
        <v>15</v>
      </c>
      <c r="D147" s="4" t="s">
        <v>154</v>
      </c>
      <c r="E147" s="4" t="s">
        <v>26</v>
      </c>
      <c r="F147" s="6">
        <v>33000</v>
      </c>
      <c r="G147" s="6">
        <v>947.1</v>
      </c>
      <c r="H147" s="6">
        <v>0</v>
      </c>
      <c r="I147" s="7">
        <f t="shared" si="40"/>
        <v>1003.2</v>
      </c>
      <c r="J147" s="7">
        <v>11753.76</v>
      </c>
      <c r="K147" s="7">
        <v>13703.62</v>
      </c>
      <c r="L147" s="11">
        <f t="shared" si="41"/>
        <v>19296.379999999997</v>
      </c>
      <c r="M147" s="2"/>
    </row>
    <row r="148" spans="1:15" ht="35.1" customHeight="1" x14ac:dyDescent="0.25">
      <c r="A148" s="1"/>
      <c r="B148" s="12" t="s">
        <v>163</v>
      </c>
      <c r="C148" s="5" t="s">
        <v>15</v>
      </c>
      <c r="D148" s="12" t="s">
        <v>154</v>
      </c>
      <c r="E148" s="4" t="s">
        <v>24</v>
      </c>
      <c r="F148" s="6">
        <v>33000</v>
      </c>
      <c r="G148" s="6">
        <v>947.1</v>
      </c>
      <c r="H148" s="6">
        <v>0</v>
      </c>
      <c r="I148" s="7">
        <f t="shared" si="40"/>
        <v>1003.2</v>
      </c>
      <c r="J148" s="7">
        <v>5258.15</v>
      </c>
      <c r="K148" s="7">
        <f t="shared" si="42"/>
        <v>7208.45</v>
      </c>
      <c r="L148" s="11">
        <f t="shared" si="41"/>
        <v>25791.55</v>
      </c>
      <c r="M148" s="2"/>
    </row>
    <row r="149" spans="1:15" ht="35.1" customHeight="1" x14ac:dyDescent="0.25">
      <c r="A149" s="1"/>
      <c r="B149" s="4" t="s">
        <v>164</v>
      </c>
      <c r="C149" s="5" t="s">
        <v>19</v>
      </c>
      <c r="D149" s="4" t="s">
        <v>154</v>
      </c>
      <c r="E149" s="4" t="s">
        <v>26</v>
      </c>
      <c r="F149" s="6">
        <v>33000</v>
      </c>
      <c r="G149" s="6">
        <v>947.1</v>
      </c>
      <c r="H149" s="6">
        <v>0</v>
      </c>
      <c r="I149" s="7">
        <f t="shared" si="40"/>
        <v>1003.2</v>
      </c>
      <c r="J149" s="7">
        <v>25</v>
      </c>
      <c r="K149" s="7">
        <f t="shared" si="42"/>
        <v>1975.3000000000002</v>
      </c>
      <c r="L149" s="11">
        <f t="shared" si="41"/>
        <v>31024.7</v>
      </c>
      <c r="M149" s="2"/>
    </row>
    <row r="150" spans="1:15" ht="35.1" customHeight="1" x14ac:dyDescent="0.25">
      <c r="A150" s="1"/>
      <c r="B150" s="4" t="s">
        <v>165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0"/>
        <v>1003.2</v>
      </c>
      <c r="J150" s="7">
        <v>9427.52</v>
      </c>
      <c r="K150" s="7">
        <v>11447.82</v>
      </c>
      <c r="L150" s="11">
        <f t="shared" si="41"/>
        <v>21552.18</v>
      </c>
      <c r="M150" s="2"/>
    </row>
    <row r="151" spans="1:15" ht="35.1" customHeight="1" x14ac:dyDescent="0.25">
      <c r="A151" s="1"/>
      <c r="B151" s="4" t="s">
        <v>166</v>
      </c>
      <c r="C151" s="5" t="s">
        <v>19</v>
      </c>
      <c r="D151" s="4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0"/>
        <v>1003.2</v>
      </c>
      <c r="J151" s="7">
        <v>16025</v>
      </c>
      <c r="K151" s="7">
        <f t="shared" si="42"/>
        <v>17975.3</v>
      </c>
      <c r="L151" s="11">
        <f t="shared" si="41"/>
        <v>15024.7</v>
      </c>
      <c r="M151" s="2"/>
    </row>
    <row r="152" spans="1:15" ht="35.1" customHeight="1" x14ac:dyDescent="0.25">
      <c r="A152" s="1"/>
      <c r="B152" s="4" t="s">
        <v>167</v>
      </c>
      <c r="C152" s="5" t="s">
        <v>19</v>
      </c>
      <c r="D152" s="4" t="s">
        <v>154</v>
      </c>
      <c r="E152" s="4" t="s">
        <v>24</v>
      </c>
      <c r="F152" s="6">
        <v>33000</v>
      </c>
      <c r="G152" s="6">
        <v>947.1</v>
      </c>
      <c r="H152" s="6">
        <v>0</v>
      </c>
      <c r="I152" s="7">
        <f t="shared" si="40"/>
        <v>1003.2</v>
      </c>
      <c r="J152" s="7">
        <v>4783.2</v>
      </c>
      <c r="K152" s="7">
        <f t="shared" si="42"/>
        <v>6733.5</v>
      </c>
      <c r="L152" s="8">
        <f t="shared" si="41"/>
        <v>26266.5</v>
      </c>
      <c r="M152" s="2"/>
    </row>
    <row r="153" spans="1:15" ht="45.75" customHeight="1" x14ac:dyDescent="0.25">
      <c r="A153" s="1"/>
      <c r="B153" s="4" t="s">
        <v>201</v>
      </c>
      <c r="C153" s="5" t="s">
        <v>19</v>
      </c>
      <c r="D153" s="4" t="s">
        <v>145</v>
      </c>
      <c r="E153" s="4" t="s">
        <v>24</v>
      </c>
      <c r="F153" s="6">
        <v>40000</v>
      </c>
      <c r="G153" s="6">
        <v>1148</v>
      </c>
      <c r="H153" s="6">
        <v>0</v>
      </c>
      <c r="I153" s="7">
        <f>+F153*0.0304</f>
        <v>1216</v>
      </c>
      <c r="J153" s="7">
        <v>3985.72</v>
      </c>
      <c r="K153" s="7">
        <f>SUM(G153:J153)</f>
        <v>6349.7199999999993</v>
      </c>
      <c r="L153" s="11">
        <f>F153-K153</f>
        <v>33650.28</v>
      </c>
      <c r="M153" s="2"/>
    </row>
    <row r="154" spans="1:15" ht="35.1" customHeight="1" x14ac:dyDescent="0.25">
      <c r="A154" s="1"/>
      <c r="B154" s="4" t="s">
        <v>117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ref="I154" si="43">+F154*0.0304</f>
        <v>1003.2</v>
      </c>
      <c r="J154" s="10">
        <v>12402.21</v>
      </c>
      <c r="K154" s="7">
        <f t="shared" si="42"/>
        <v>14352.509999999998</v>
      </c>
      <c r="L154" s="8">
        <f t="shared" si="41"/>
        <v>18647.490000000002</v>
      </c>
      <c r="M154" s="2"/>
    </row>
    <row r="155" spans="1:15" ht="35.1" customHeight="1" x14ac:dyDescent="0.25">
      <c r="A155" s="1"/>
      <c r="B155" s="4" t="s">
        <v>25</v>
      </c>
      <c r="C155" s="5" t="s">
        <v>19</v>
      </c>
      <c r="D155" s="4" t="s">
        <v>23</v>
      </c>
      <c r="E155" s="4" t="s">
        <v>26</v>
      </c>
      <c r="F155" s="9">
        <v>65000</v>
      </c>
      <c r="G155" s="9">
        <v>1865.5</v>
      </c>
      <c r="H155" s="9">
        <v>4112.09</v>
      </c>
      <c r="I155" s="10">
        <f t="shared" si="40"/>
        <v>1976</v>
      </c>
      <c r="J155" s="10">
        <v>10706.86</v>
      </c>
      <c r="K155" s="7">
        <f t="shared" si="42"/>
        <v>18660.45</v>
      </c>
      <c r="L155" s="8">
        <f t="shared" si="41"/>
        <v>46339.55</v>
      </c>
      <c r="M155" s="2"/>
    </row>
    <row r="156" spans="1:15" ht="35.1" customHeight="1" x14ac:dyDescent="0.25">
      <c r="A156" s="1"/>
      <c r="B156" s="4" t="s">
        <v>208</v>
      </c>
      <c r="C156" s="5" t="s">
        <v>15</v>
      </c>
      <c r="D156" s="4" t="s">
        <v>154</v>
      </c>
      <c r="E156" s="4" t="s">
        <v>24</v>
      </c>
      <c r="F156" s="6">
        <v>30000</v>
      </c>
      <c r="G156" s="6">
        <v>861</v>
      </c>
      <c r="H156" s="6">
        <v>0</v>
      </c>
      <c r="I156" s="7">
        <f t="shared" si="40"/>
        <v>912</v>
      </c>
      <c r="J156" s="7">
        <v>725</v>
      </c>
      <c r="K156" s="7">
        <f>SUM(G156:J156)</f>
        <v>2498</v>
      </c>
      <c r="L156" s="8">
        <f t="shared" si="41"/>
        <v>27502</v>
      </c>
      <c r="M156" s="2"/>
    </row>
    <row r="157" spans="1:15" ht="45.75" customHeight="1" x14ac:dyDescent="0.25">
      <c r="A157" s="1"/>
      <c r="B157" s="4" t="s">
        <v>228</v>
      </c>
      <c r="C157" s="5" t="s">
        <v>15</v>
      </c>
      <c r="D157" s="4" t="s">
        <v>145</v>
      </c>
      <c r="E157" s="4" t="s">
        <v>24</v>
      </c>
      <c r="F157" s="6">
        <v>30000</v>
      </c>
      <c r="G157" s="6">
        <v>861</v>
      </c>
      <c r="H157" s="6">
        <v>0</v>
      </c>
      <c r="I157" s="7">
        <f t="shared" ref="I157" si="44">+F157*0.0304</f>
        <v>912</v>
      </c>
      <c r="J157" s="7">
        <v>6225</v>
      </c>
      <c r="K157" s="7">
        <f>SUM(G157:J157)</f>
        <v>7998</v>
      </c>
      <c r="L157" s="8">
        <f t="shared" ref="L157" si="45">F157-K157</f>
        <v>22002</v>
      </c>
      <c r="M157" s="2"/>
    </row>
    <row r="158" spans="1:15" ht="35.1" customHeight="1" x14ac:dyDescent="0.25">
      <c r="A158" s="1"/>
      <c r="B158" s="12" t="s">
        <v>79</v>
      </c>
      <c r="C158" s="5" t="s">
        <v>15</v>
      </c>
      <c r="D158" s="4" t="s">
        <v>60</v>
      </c>
      <c r="E158" s="4" t="s">
        <v>24</v>
      </c>
      <c r="F158" s="9">
        <v>33000</v>
      </c>
      <c r="G158" s="9">
        <v>947.1</v>
      </c>
      <c r="H158" s="9">
        <f>IF(F158&gt;72260.25,(F158*0.25))+ IF(AND(F158&lt;72260.25,F158&gt;52027.41667),(F158*0.2))+ IF(AND(F158&lt;52027.41668,F158&gt;34685),(F158*0.15))+ IF(F158&lt;416220,(0)+FALSE)</f>
        <v>0</v>
      </c>
      <c r="I158" s="10">
        <v>1003.2</v>
      </c>
      <c r="J158" s="10">
        <v>1225</v>
      </c>
      <c r="K158" s="10">
        <f>SUM(G158:J158)</f>
        <v>3175.3</v>
      </c>
      <c r="L158" s="11">
        <f>F158-K158</f>
        <v>29824.7</v>
      </c>
      <c r="M158" s="2"/>
    </row>
    <row r="159" spans="1:15" ht="35.1" customHeight="1" thickBot="1" x14ac:dyDescent="0.3">
      <c r="A159" s="1"/>
      <c r="B159" s="62"/>
      <c r="C159" s="63"/>
      <c r="D159" s="63"/>
      <c r="E159" s="63"/>
      <c r="F159" s="46">
        <f>SUM(F134:F158)</f>
        <v>986000</v>
      </c>
      <c r="G159" s="36">
        <f>SUM(G134:G158)</f>
        <v>28298.199999999993</v>
      </c>
      <c r="H159" s="36">
        <f>SUM(H135:H158)</f>
        <v>5260.42</v>
      </c>
      <c r="I159" s="37">
        <f>SUM(I134:I158)</f>
        <v>29974.400000000009</v>
      </c>
      <c r="J159" s="37">
        <f>SUM(J134:J158)</f>
        <v>210700.55</v>
      </c>
      <c r="K159" s="38">
        <f>SUM(K134:K158)</f>
        <v>295423.13999999996</v>
      </c>
      <c r="L159" s="39">
        <f>SUM(L134:L158)</f>
        <v>690576.86</v>
      </c>
      <c r="M159" s="2"/>
      <c r="N159" s="44"/>
      <c r="O159" s="43"/>
    </row>
    <row r="160" spans="1:15" ht="35.1" customHeight="1" x14ac:dyDescent="0.25">
      <c r="A160" s="1"/>
      <c r="B160" s="72" t="s">
        <v>168</v>
      </c>
      <c r="C160" s="73"/>
      <c r="D160" s="73"/>
      <c r="E160" s="73"/>
      <c r="F160" s="73"/>
      <c r="G160" s="73"/>
      <c r="H160" s="73"/>
      <c r="I160" s="73"/>
      <c r="J160" s="73"/>
      <c r="K160" s="73"/>
      <c r="L160" s="74"/>
      <c r="M160" s="2"/>
    </row>
    <row r="161" spans="1:14" ht="47.25" customHeight="1" x14ac:dyDescent="0.25">
      <c r="A161" s="1"/>
      <c r="B161" s="4" t="s">
        <v>169</v>
      </c>
      <c r="C161" s="5" t="s">
        <v>19</v>
      </c>
      <c r="D161" s="4" t="s">
        <v>170</v>
      </c>
      <c r="E161" s="4" t="s">
        <v>26</v>
      </c>
      <c r="F161" s="6">
        <v>140000</v>
      </c>
      <c r="G161" s="6">
        <v>4018</v>
      </c>
      <c r="H161" s="6">
        <v>21514.37</v>
      </c>
      <c r="I161" s="7">
        <f>+F161*0.0304</f>
        <v>4256</v>
      </c>
      <c r="J161" s="7">
        <v>8235.4599999999991</v>
      </c>
      <c r="K161" s="7">
        <f>SUM(G161:J161)</f>
        <v>38023.83</v>
      </c>
      <c r="L161" s="11">
        <f>F161-K161</f>
        <v>101976.17</v>
      </c>
      <c r="M161" s="2"/>
    </row>
    <row r="162" spans="1:14" ht="35.1" customHeight="1" x14ac:dyDescent="0.25">
      <c r="A162" s="1"/>
      <c r="B162" s="4" t="s">
        <v>134</v>
      </c>
      <c r="C162" s="5" t="s">
        <v>19</v>
      </c>
      <c r="D162" s="4" t="s">
        <v>32</v>
      </c>
      <c r="E162" s="4" t="s">
        <v>24</v>
      </c>
      <c r="F162" s="9">
        <v>60000</v>
      </c>
      <c r="G162" s="9">
        <v>1722</v>
      </c>
      <c r="H162" s="9">
        <v>3486.68</v>
      </c>
      <c r="I162" s="10">
        <f>+F162*0.0304</f>
        <v>1824</v>
      </c>
      <c r="J162" s="10">
        <v>2320.7399999999998</v>
      </c>
      <c r="K162" s="10">
        <f>SUM(G162:J162)</f>
        <v>9353.42</v>
      </c>
      <c r="L162" s="11">
        <f>F162-K162</f>
        <v>50646.58</v>
      </c>
      <c r="M162" s="2"/>
    </row>
    <row r="163" spans="1:14" ht="51.75" customHeight="1" thickBot="1" x14ac:dyDescent="0.3">
      <c r="A163" s="1"/>
      <c r="B163" s="16" t="s">
        <v>59</v>
      </c>
      <c r="C163" s="47" t="s">
        <v>15</v>
      </c>
      <c r="D163" s="4" t="s">
        <v>145</v>
      </c>
      <c r="E163" s="16" t="s">
        <v>24</v>
      </c>
      <c r="F163" s="9">
        <v>33000</v>
      </c>
      <c r="G163" s="9">
        <v>947.1</v>
      </c>
      <c r="H163" s="6">
        <v>0</v>
      </c>
      <c r="I163" s="10">
        <f>+F163*0.0304</f>
        <v>1003.2</v>
      </c>
      <c r="J163" s="10">
        <v>3325</v>
      </c>
      <c r="K163" s="10">
        <f>SUM(G163:J163)</f>
        <v>5275.3</v>
      </c>
      <c r="L163" s="11">
        <f>F163-K163</f>
        <v>27724.7</v>
      </c>
      <c r="M163" s="2"/>
    </row>
    <row r="164" spans="1:14" ht="35.1" customHeight="1" thickBot="1" x14ac:dyDescent="0.3">
      <c r="A164" s="1"/>
      <c r="B164" s="70"/>
      <c r="C164" s="71"/>
      <c r="D164" s="71"/>
      <c r="E164" s="71"/>
      <c r="F164" s="19">
        <f t="shared" ref="F164:L164" si="46">SUM(F161:F163)</f>
        <v>233000</v>
      </c>
      <c r="G164" s="20">
        <f t="shared" si="46"/>
        <v>6687.1</v>
      </c>
      <c r="H164" s="20">
        <f t="shared" si="46"/>
        <v>25001.05</v>
      </c>
      <c r="I164" s="21">
        <f t="shared" si="46"/>
        <v>7083.2</v>
      </c>
      <c r="J164" s="21">
        <f t="shared" si="46"/>
        <v>13881.199999999999</v>
      </c>
      <c r="K164" s="22">
        <f t="shared" si="46"/>
        <v>52652.55</v>
      </c>
      <c r="L164" s="23">
        <f t="shared" si="46"/>
        <v>180347.45</v>
      </c>
      <c r="M164" s="2"/>
      <c r="N164" s="44"/>
    </row>
    <row r="165" spans="1:14" ht="35.1" customHeight="1" x14ac:dyDescent="0.25">
      <c r="A165" s="1"/>
      <c r="B165" s="72" t="s">
        <v>171</v>
      </c>
      <c r="C165" s="73"/>
      <c r="D165" s="73"/>
      <c r="E165" s="73"/>
      <c r="F165" s="73"/>
      <c r="G165" s="73"/>
      <c r="H165" s="73"/>
      <c r="I165" s="73"/>
      <c r="J165" s="73"/>
      <c r="K165" s="73"/>
      <c r="L165" s="74"/>
      <c r="M165" s="2"/>
    </row>
    <row r="166" spans="1:14" ht="64.5" customHeight="1" x14ac:dyDescent="0.25">
      <c r="A166" s="1"/>
      <c r="B166" s="4" t="s">
        <v>172</v>
      </c>
      <c r="C166" s="5" t="s">
        <v>15</v>
      </c>
      <c r="D166" s="4" t="s">
        <v>173</v>
      </c>
      <c r="E166" s="4" t="s">
        <v>26</v>
      </c>
      <c r="F166" s="6">
        <v>150000</v>
      </c>
      <c r="G166" s="6">
        <v>4305</v>
      </c>
      <c r="H166" s="6">
        <v>23866.62</v>
      </c>
      <c r="I166" s="7">
        <v>4560</v>
      </c>
      <c r="J166" s="7">
        <v>47857.74</v>
      </c>
      <c r="K166" s="7">
        <v>80589.36</v>
      </c>
      <c r="L166" s="11">
        <f t="shared" ref="L166:L170" si="47">F166-K166</f>
        <v>69410.64</v>
      </c>
      <c r="M166" s="2"/>
    </row>
    <row r="167" spans="1:14" ht="35.1" customHeight="1" x14ac:dyDescent="0.25">
      <c r="A167" s="1"/>
      <c r="B167" s="4" t="s">
        <v>174</v>
      </c>
      <c r="C167" s="5" t="s">
        <v>19</v>
      </c>
      <c r="D167" s="4" t="s">
        <v>240</v>
      </c>
      <c r="E167" s="4" t="s">
        <v>24</v>
      </c>
      <c r="F167" s="6">
        <v>85000</v>
      </c>
      <c r="G167" s="6">
        <v>2439.5</v>
      </c>
      <c r="H167" s="6">
        <v>8182.63</v>
      </c>
      <c r="I167" s="7">
        <f>+F167*0.0304</f>
        <v>2584</v>
      </c>
      <c r="J167" s="7">
        <v>32551.200000000001</v>
      </c>
      <c r="K167" s="7">
        <f>SUM(G167:J167)</f>
        <v>45757.33</v>
      </c>
      <c r="L167" s="11">
        <f t="shared" si="47"/>
        <v>39242.67</v>
      </c>
      <c r="M167" s="2"/>
    </row>
    <row r="168" spans="1:14" ht="35.1" customHeight="1" x14ac:dyDescent="0.25">
      <c r="A168" s="1"/>
      <c r="B168" s="4" t="s">
        <v>175</v>
      </c>
      <c r="C168" s="5" t="s">
        <v>15</v>
      </c>
      <c r="D168" s="4" t="s">
        <v>240</v>
      </c>
      <c r="E168" s="4" t="s">
        <v>24</v>
      </c>
      <c r="F168" s="6">
        <v>65000</v>
      </c>
      <c r="G168" s="6">
        <v>1865.5</v>
      </c>
      <c r="H168" s="6">
        <v>4112.09</v>
      </c>
      <c r="I168" s="7">
        <f>+F168*0.0304</f>
        <v>1976</v>
      </c>
      <c r="J168" s="7">
        <v>2442.4499999999998</v>
      </c>
      <c r="K168" s="7">
        <f>SUM(G168:J168)</f>
        <v>10396.040000000001</v>
      </c>
      <c r="L168" s="11">
        <f t="shared" si="47"/>
        <v>54603.96</v>
      </c>
      <c r="M168" s="2"/>
    </row>
    <row r="169" spans="1:14" ht="35.1" customHeight="1" x14ac:dyDescent="0.25">
      <c r="A169" s="1"/>
      <c r="B169" s="4" t="s">
        <v>176</v>
      </c>
      <c r="C169" s="5" t="s">
        <v>15</v>
      </c>
      <c r="D169" s="4" t="s">
        <v>241</v>
      </c>
      <c r="E169" s="4" t="s">
        <v>24</v>
      </c>
      <c r="F169" s="6">
        <v>43000</v>
      </c>
      <c r="G169" s="6">
        <v>1234.0999999999999</v>
      </c>
      <c r="H169" s="6">
        <v>0</v>
      </c>
      <c r="I169" s="7">
        <f>+F169*0.0304</f>
        <v>1307.2</v>
      </c>
      <c r="J169" s="7">
        <v>4995.8599999999997</v>
      </c>
      <c r="K169" s="7">
        <f>SUM(G169:J169)</f>
        <v>7537.16</v>
      </c>
      <c r="L169" s="11">
        <f t="shared" si="47"/>
        <v>35462.839999999997</v>
      </c>
      <c r="M169" s="2"/>
    </row>
    <row r="170" spans="1:14" ht="60.75" customHeight="1" thickBot="1" x14ac:dyDescent="0.3">
      <c r="A170" s="1"/>
      <c r="B170" s="4" t="s">
        <v>124</v>
      </c>
      <c r="C170" s="5" t="s">
        <v>15</v>
      </c>
      <c r="D170" s="4" t="s">
        <v>209</v>
      </c>
      <c r="E170" s="4" t="s">
        <v>26</v>
      </c>
      <c r="F170" s="6">
        <v>75000</v>
      </c>
      <c r="G170" s="6">
        <v>2152.5</v>
      </c>
      <c r="H170" s="6">
        <v>6309.38</v>
      </c>
      <c r="I170" s="7">
        <v>2280</v>
      </c>
      <c r="J170" s="7">
        <v>4903.84</v>
      </c>
      <c r="K170" s="7">
        <f>SUM(G170:J170)</f>
        <v>15645.720000000001</v>
      </c>
      <c r="L170" s="11">
        <f t="shared" si="47"/>
        <v>59354.28</v>
      </c>
      <c r="M170" s="2"/>
    </row>
    <row r="171" spans="1:14" ht="35.1" customHeight="1" thickBot="1" x14ac:dyDescent="0.3">
      <c r="A171" s="1"/>
      <c r="B171" s="70"/>
      <c r="C171" s="71"/>
      <c r="D171" s="71"/>
      <c r="E171" s="71"/>
      <c r="F171" s="19">
        <f t="shared" ref="F171:L171" si="48">SUM(F166:F170)</f>
        <v>418000</v>
      </c>
      <c r="G171" s="20">
        <f t="shared" si="48"/>
        <v>11996.6</v>
      </c>
      <c r="H171" s="20">
        <f t="shared" si="48"/>
        <v>42470.719999999994</v>
      </c>
      <c r="I171" s="21">
        <f t="shared" si="48"/>
        <v>12707.2</v>
      </c>
      <c r="J171" s="21">
        <f t="shared" si="48"/>
        <v>92751.09</v>
      </c>
      <c r="K171" s="22">
        <f t="shared" si="48"/>
        <v>159925.61000000002</v>
      </c>
      <c r="L171" s="23">
        <f t="shared" si="48"/>
        <v>258074.38999999998</v>
      </c>
      <c r="M171" s="2"/>
      <c r="N171" s="44"/>
    </row>
    <row r="172" spans="1:14" ht="35.1" customHeight="1" x14ac:dyDescent="0.25">
      <c r="A172" s="1"/>
      <c r="B172" s="72" t="s">
        <v>177</v>
      </c>
      <c r="C172" s="73"/>
      <c r="D172" s="73"/>
      <c r="E172" s="73"/>
      <c r="F172" s="73"/>
      <c r="G172" s="73"/>
      <c r="H172" s="73"/>
      <c r="I172" s="73"/>
      <c r="J172" s="73"/>
      <c r="K172" s="73"/>
      <c r="L172" s="74"/>
      <c r="M172" s="2"/>
    </row>
    <row r="173" spans="1:14" ht="73.5" customHeight="1" thickBot="1" x14ac:dyDescent="0.3">
      <c r="A173" s="1"/>
      <c r="B173" s="4" t="s">
        <v>178</v>
      </c>
      <c r="C173" s="5" t="s">
        <v>15</v>
      </c>
      <c r="D173" s="4" t="s">
        <v>179</v>
      </c>
      <c r="E173" s="4" t="s">
        <v>24</v>
      </c>
      <c r="F173" s="9">
        <v>110000</v>
      </c>
      <c r="G173" s="9">
        <v>3157</v>
      </c>
      <c r="H173" s="9">
        <v>13668.89</v>
      </c>
      <c r="I173" s="10">
        <f>+F173*0.0304</f>
        <v>3344</v>
      </c>
      <c r="J173" s="10">
        <v>35431.22</v>
      </c>
      <c r="K173" s="10">
        <f>SUM(G173:J173)</f>
        <v>55601.11</v>
      </c>
      <c r="L173" s="11">
        <f>F173-K173</f>
        <v>54398.89</v>
      </c>
      <c r="M173" s="2"/>
    </row>
    <row r="174" spans="1:14" ht="35.1" customHeight="1" thickBot="1" x14ac:dyDescent="0.3">
      <c r="A174" s="1"/>
      <c r="B174" s="70"/>
      <c r="C174" s="71"/>
      <c r="D174" s="71"/>
      <c r="E174" s="71"/>
      <c r="F174" s="19">
        <f>SUM(F173)</f>
        <v>110000</v>
      </c>
      <c r="G174" s="20">
        <f t="shared" ref="G174:K174" si="49">SUM(G173)</f>
        <v>3157</v>
      </c>
      <c r="H174" s="20">
        <f t="shared" si="49"/>
        <v>13668.89</v>
      </c>
      <c r="I174" s="21">
        <f t="shared" si="49"/>
        <v>3344</v>
      </c>
      <c r="J174" s="21">
        <f t="shared" si="49"/>
        <v>35431.22</v>
      </c>
      <c r="K174" s="22">
        <f t="shared" si="49"/>
        <v>55601.11</v>
      </c>
      <c r="L174" s="23">
        <f>SUM(L173)</f>
        <v>54398.89</v>
      </c>
      <c r="M174" s="2"/>
      <c r="N174" s="44"/>
    </row>
    <row r="175" spans="1:14" ht="35.1" customHeight="1" x14ac:dyDescent="0.25">
      <c r="A175" s="1"/>
      <c r="B175" s="72" t="s">
        <v>180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4"/>
      <c r="M175" s="2"/>
    </row>
    <row r="176" spans="1:14" ht="35.1" customHeight="1" x14ac:dyDescent="0.25">
      <c r="A176" s="1"/>
      <c r="B176" s="4" t="s">
        <v>184</v>
      </c>
      <c r="C176" s="13" t="s">
        <v>19</v>
      </c>
      <c r="D176" s="4" t="s">
        <v>90</v>
      </c>
      <c r="E176" s="4" t="s">
        <v>84</v>
      </c>
      <c r="F176" s="6">
        <v>23000</v>
      </c>
      <c r="G176" s="6">
        <v>660.1</v>
      </c>
      <c r="H176" s="6">
        <v>0</v>
      </c>
      <c r="I176" s="7">
        <f>+F176*0.0304</f>
        <v>699.2</v>
      </c>
      <c r="J176" s="7">
        <v>5851.64</v>
      </c>
      <c r="K176" s="7">
        <f>SUM(G176:J176)</f>
        <v>7210.9400000000005</v>
      </c>
      <c r="L176" s="11">
        <f>F176-K176</f>
        <v>15789.06</v>
      </c>
      <c r="M176" s="2"/>
    </row>
    <row r="177" spans="1:13" ht="35.1" customHeight="1" x14ac:dyDescent="0.25">
      <c r="A177" s="1"/>
      <c r="B177" s="4" t="s">
        <v>181</v>
      </c>
      <c r="C177" s="13" t="s">
        <v>19</v>
      </c>
      <c r="D177" s="4" t="s">
        <v>27</v>
      </c>
      <c r="E177" s="4" t="s">
        <v>24</v>
      </c>
      <c r="F177" s="6">
        <v>40000</v>
      </c>
      <c r="G177" s="6">
        <v>1148</v>
      </c>
      <c r="H177" s="6">
        <v>0</v>
      </c>
      <c r="I177" s="7">
        <f>+F177*0.0304</f>
        <v>1216</v>
      </c>
      <c r="J177" s="7">
        <v>8336.9500000000007</v>
      </c>
      <c r="K177" s="7">
        <f t="shared" ref="K177:K183" si="50">SUM(G177:J177)</f>
        <v>10700.95</v>
      </c>
      <c r="L177" s="11">
        <f t="shared" ref="L177:L183" si="51">F177-K177</f>
        <v>29299.05</v>
      </c>
      <c r="M177" s="2"/>
    </row>
    <row r="178" spans="1:13" ht="35.1" customHeight="1" x14ac:dyDescent="0.25">
      <c r="A178" s="1"/>
      <c r="B178" s="4" t="s">
        <v>182</v>
      </c>
      <c r="C178" s="13" t="s">
        <v>19</v>
      </c>
      <c r="D178" s="4" t="s">
        <v>32</v>
      </c>
      <c r="E178" s="4" t="s">
        <v>24</v>
      </c>
      <c r="F178" s="6">
        <v>33000</v>
      </c>
      <c r="G178" s="6">
        <v>947.1</v>
      </c>
      <c r="H178" s="6">
        <v>0</v>
      </c>
      <c r="I178" s="7">
        <f>+F178*0.0304</f>
        <v>1003.2</v>
      </c>
      <c r="J178" s="7">
        <v>2602.4499999999998</v>
      </c>
      <c r="K178" s="7">
        <f t="shared" si="50"/>
        <v>4552.75</v>
      </c>
      <c r="L178" s="11">
        <f t="shared" si="51"/>
        <v>28447.25</v>
      </c>
      <c r="M178" s="2"/>
    </row>
    <row r="179" spans="1:13" ht="35.1" customHeight="1" x14ac:dyDescent="0.25">
      <c r="A179" s="1"/>
      <c r="B179" s="4" t="s">
        <v>183</v>
      </c>
      <c r="C179" s="13" t="s">
        <v>19</v>
      </c>
      <c r="D179" s="4" t="s">
        <v>32</v>
      </c>
      <c r="E179" s="4" t="s">
        <v>24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2025</v>
      </c>
      <c r="K179" s="7">
        <f t="shared" si="50"/>
        <v>3384.3</v>
      </c>
      <c r="L179" s="11">
        <f t="shared" si="51"/>
        <v>19615.7</v>
      </c>
      <c r="M179" s="2"/>
    </row>
    <row r="180" spans="1:13" ht="35.1" customHeight="1" x14ac:dyDescent="0.25">
      <c r="A180" s="1"/>
      <c r="B180" s="16" t="s">
        <v>185</v>
      </c>
      <c r="C180" s="33" t="s">
        <v>19</v>
      </c>
      <c r="D180" s="16" t="s">
        <v>90</v>
      </c>
      <c r="E180" s="16" t="s">
        <v>84</v>
      </c>
      <c r="F180" s="9">
        <v>18000</v>
      </c>
      <c r="G180" s="9">
        <v>516.6</v>
      </c>
      <c r="H180" s="9">
        <v>0</v>
      </c>
      <c r="I180" s="10">
        <v>547.20000000000005</v>
      </c>
      <c r="J180" s="10">
        <v>4344.24</v>
      </c>
      <c r="K180" s="10">
        <f t="shared" si="50"/>
        <v>5408.04</v>
      </c>
      <c r="L180" s="11">
        <f t="shared" si="51"/>
        <v>12591.96</v>
      </c>
      <c r="M180" s="2"/>
    </row>
    <row r="181" spans="1:13" ht="35.1" customHeight="1" x14ac:dyDescent="0.25">
      <c r="A181" s="1"/>
      <c r="B181" s="16" t="s">
        <v>199</v>
      </c>
      <c r="C181" s="33" t="s">
        <v>19</v>
      </c>
      <c r="D181" s="16" t="s">
        <v>116</v>
      </c>
      <c r="E181" s="16" t="s">
        <v>24</v>
      </c>
      <c r="F181" s="9">
        <v>33000</v>
      </c>
      <c r="G181" s="9">
        <v>947.1</v>
      </c>
      <c r="H181" s="9">
        <v>0</v>
      </c>
      <c r="I181" s="10">
        <v>1003.2</v>
      </c>
      <c r="J181" s="10">
        <v>5088.45</v>
      </c>
      <c r="K181" s="10">
        <f>SUM(G181:J181)</f>
        <v>7038.75</v>
      </c>
      <c r="L181" s="11">
        <f>F181-K181</f>
        <v>25961.25</v>
      </c>
      <c r="M181" s="2"/>
    </row>
    <row r="182" spans="1:13" ht="35.1" customHeight="1" x14ac:dyDescent="0.25">
      <c r="A182" s="1"/>
      <c r="B182" s="16" t="s">
        <v>205</v>
      </c>
      <c r="C182" s="33" t="s">
        <v>15</v>
      </c>
      <c r="D182" s="16" t="s">
        <v>110</v>
      </c>
      <c r="E182" s="16" t="s">
        <v>84</v>
      </c>
      <c r="F182" s="9">
        <v>20000</v>
      </c>
      <c r="G182" s="9">
        <v>574</v>
      </c>
      <c r="H182" s="9">
        <v>0</v>
      </c>
      <c r="I182" s="10">
        <v>608</v>
      </c>
      <c r="J182" s="10">
        <v>4542.4399999999996</v>
      </c>
      <c r="K182" s="10">
        <f t="shared" si="50"/>
        <v>5724.44</v>
      </c>
      <c r="L182" s="11">
        <f t="shared" si="51"/>
        <v>14275.560000000001</v>
      </c>
      <c r="M182" s="2"/>
    </row>
    <row r="183" spans="1:13" ht="35.1" customHeight="1" x14ac:dyDescent="0.25">
      <c r="A183" s="1"/>
      <c r="B183" s="4" t="s">
        <v>155</v>
      </c>
      <c r="C183" s="13" t="s">
        <v>19</v>
      </c>
      <c r="D183" s="4" t="s">
        <v>32</v>
      </c>
      <c r="E183" s="4" t="s">
        <v>26</v>
      </c>
      <c r="F183" s="6">
        <v>40000</v>
      </c>
      <c r="G183" s="6">
        <v>1148</v>
      </c>
      <c r="H183" s="6">
        <v>0</v>
      </c>
      <c r="I183" s="7">
        <v>1216</v>
      </c>
      <c r="J183" s="7">
        <v>5009.91</v>
      </c>
      <c r="K183" s="7">
        <f t="shared" si="50"/>
        <v>7373.91</v>
      </c>
      <c r="L183" s="8">
        <f t="shared" si="51"/>
        <v>32626.09</v>
      </c>
      <c r="M183" s="2"/>
    </row>
    <row r="184" spans="1:13" ht="35.1" customHeight="1" thickBot="1" x14ac:dyDescent="0.3">
      <c r="A184" s="1"/>
      <c r="B184" s="62"/>
      <c r="C184" s="63"/>
      <c r="D184" s="63"/>
      <c r="E184" s="63"/>
      <c r="F184" s="46">
        <f>SUM(F176:F183)</f>
        <v>230000</v>
      </c>
      <c r="G184" s="36">
        <f>SUM(G176:G183)</f>
        <v>6601</v>
      </c>
      <c r="H184" s="36">
        <f>SUM(H177:H183)</f>
        <v>0</v>
      </c>
      <c r="I184" s="37">
        <f>SUM(I176:I183)</f>
        <v>6992</v>
      </c>
      <c r="J184" s="37">
        <f>SUM(J176:J183)</f>
        <v>37801.08</v>
      </c>
      <c r="K184" s="49">
        <f>SUM(K176:K183)</f>
        <v>51394.080000000002</v>
      </c>
      <c r="L184" s="39">
        <f>SUM(L176:L183)</f>
        <v>178605.91999999998</v>
      </c>
      <c r="M184" s="2"/>
    </row>
    <row r="185" spans="1:13" ht="10.5" customHeight="1" x14ac:dyDescent="0.25">
      <c r="A185" s="1"/>
      <c r="B185" s="79"/>
      <c r="C185" s="80"/>
      <c r="D185" s="80"/>
      <c r="E185" s="80"/>
      <c r="F185" s="80"/>
      <c r="G185" s="80"/>
      <c r="H185" s="80"/>
      <c r="I185" s="80"/>
      <c r="J185" s="80"/>
      <c r="K185" s="80"/>
      <c r="L185" s="81"/>
      <c r="M185" s="2"/>
    </row>
    <row r="186" spans="1:13" ht="47.25" x14ac:dyDescent="0.25">
      <c r="A186" s="1"/>
      <c r="B186" s="95"/>
      <c r="C186" s="96"/>
      <c r="D186" s="97"/>
      <c r="E186" s="26" t="s">
        <v>190</v>
      </c>
      <c r="F186" s="27">
        <f>SUM(F184,F174,F171,F164,F159,F132,F127,F122,F117,F113,F109,F102,F75,F70,F66,F56,F47,F44,F40,F35,F31,F23,F19,F13)</f>
        <v>6863380</v>
      </c>
      <c r="G186" s="98"/>
      <c r="H186" s="99"/>
      <c r="I186" s="99"/>
      <c r="J186" s="100"/>
      <c r="K186" s="26" t="s">
        <v>191</v>
      </c>
      <c r="L186" s="28">
        <f>SUM(L184,L174,L171,L164,L159,L132,L127,L122,L117,L113,L109,L102,L75,L70,L66,L56,L47,L44,L40,L35,L31,L23,L19,L13)</f>
        <v>4740898.6239999998</v>
      </c>
      <c r="M186" s="2"/>
    </row>
    <row r="187" spans="1:13" ht="9" customHeight="1" x14ac:dyDescent="0.25">
      <c r="A187" s="1"/>
      <c r="B187" s="101"/>
      <c r="C187" s="102"/>
      <c r="D187" s="102"/>
      <c r="E187" s="102"/>
      <c r="F187" s="102"/>
      <c r="G187" s="102"/>
      <c r="H187" s="102"/>
      <c r="I187" s="102"/>
      <c r="J187" s="102"/>
      <c r="K187" s="102"/>
      <c r="L187" s="103"/>
      <c r="M187" s="2"/>
    </row>
    <row r="188" spans="1:13" x14ac:dyDescent="0.25">
      <c r="A188" s="1"/>
      <c r="B188" s="82" t="s">
        <v>192</v>
      </c>
      <c r="C188" s="82"/>
      <c r="D188" s="82"/>
      <c r="E188" s="83"/>
      <c r="F188" s="83"/>
      <c r="G188" s="83"/>
      <c r="H188" s="83"/>
      <c r="I188" s="83"/>
      <c r="J188" s="83"/>
      <c r="K188" s="83"/>
      <c r="L188" s="84"/>
      <c r="M188" s="2"/>
    </row>
    <row r="189" spans="1:13" x14ac:dyDescent="0.25">
      <c r="A189" s="1"/>
      <c r="B189" s="82"/>
      <c r="C189" s="82"/>
      <c r="D189" s="82"/>
      <c r="E189" s="85"/>
      <c r="F189" s="85"/>
      <c r="G189" s="85"/>
      <c r="H189" s="85"/>
      <c r="I189" s="85"/>
      <c r="J189" s="85"/>
      <c r="K189" s="85"/>
      <c r="L189" s="86"/>
      <c r="M189" s="2"/>
    </row>
    <row r="190" spans="1:13" ht="31.5" x14ac:dyDescent="0.25">
      <c r="A190" s="1"/>
      <c r="B190" s="17" t="s">
        <v>193</v>
      </c>
      <c r="C190" s="89">
        <v>487299.98</v>
      </c>
      <c r="D190" s="90"/>
      <c r="E190" s="85"/>
      <c r="F190" s="85"/>
      <c r="G190" s="85"/>
      <c r="H190" s="85"/>
      <c r="I190" s="85"/>
      <c r="J190" s="85"/>
      <c r="K190" s="85"/>
      <c r="L190" s="86"/>
      <c r="M190" s="2"/>
    </row>
    <row r="191" spans="1:13" ht="31.5" x14ac:dyDescent="0.25">
      <c r="A191" s="1"/>
      <c r="B191" s="17" t="s">
        <v>194</v>
      </c>
      <c r="C191" s="89">
        <v>62605.36</v>
      </c>
      <c r="D191" s="90"/>
      <c r="E191" s="85"/>
      <c r="F191" s="85"/>
      <c r="G191" s="85"/>
      <c r="H191" s="85"/>
      <c r="I191" s="85"/>
      <c r="J191" s="85"/>
      <c r="K191" s="85"/>
      <c r="L191" s="86"/>
      <c r="M191" s="2"/>
    </row>
    <row r="192" spans="1:13" ht="31.5" x14ac:dyDescent="0.25">
      <c r="A192" s="1"/>
      <c r="B192" s="18" t="s">
        <v>195</v>
      </c>
      <c r="C192" s="91">
        <v>472905.84</v>
      </c>
      <c r="D192" s="92"/>
      <c r="E192" s="85"/>
      <c r="F192" s="85"/>
      <c r="G192" s="85"/>
      <c r="H192" s="85"/>
      <c r="I192" s="85"/>
      <c r="J192" s="85"/>
      <c r="K192" s="85"/>
      <c r="L192" s="86"/>
      <c r="M192" s="2"/>
    </row>
    <row r="193" spans="1:15" ht="20.25" customHeight="1" x14ac:dyDescent="0.25">
      <c r="A193" s="1"/>
      <c r="B193" s="29" t="s">
        <v>196</v>
      </c>
      <c r="C193" s="93">
        <f>SUM(C190:D192)</f>
        <v>1022811.1799999999</v>
      </c>
      <c r="D193" s="94"/>
      <c r="E193" s="87"/>
      <c r="F193" s="87"/>
      <c r="G193" s="87"/>
      <c r="H193" s="87"/>
      <c r="I193" s="87"/>
      <c r="J193" s="87"/>
      <c r="K193" s="87"/>
      <c r="L193" s="88"/>
      <c r="M193" s="2"/>
      <c r="O193" t="s">
        <v>203</v>
      </c>
    </row>
    <row r="194" spans="1:15" ht="36" customHeight="1" x14ac:dyDescent="0.25">
      <c r="A194" s="1"/>
      <c r="B194" s="75" t="s">
        <v>250</v>
      </c>
      <c r="C194" s="76"/>
      <c r="D194" s="76"/>
      <c r="E194" s="76"/>
      <c r="F194" s="76"/>
      <c r="G194" s="76"/>
      <c r="H194" s="76"/>
      <c r="I194" s="76"/>
      <c r="J194" s="76"/>
      <c r="K194" s="76"/>
      <c r="L194" s="104"/>
      <c r="M194" s="2"/>
    </row>
    <row r="195" spans="1:15" ht="98.25" customHeight="1" x14ac:dyDescent="0.25">
      <c r="A195" s="1"/>
      <c r="B195" s="106"/>
      <c r="C195" s="107"/>
      <c r="D195" s="32" t="s">
        <v>197</v>
      </c>
      <c r="E195" s="110" t="s">
        <v>36</v>
      </c>
      <c r="F195" s="111"/>
      <c r="G195" s="112"/>
      <c r="H195" s="30" t="s">
        <v>198</v>
      </c>
      <c r="I195" s="108" t="s">
        <v>246</v>
      </c>
      <c r="J195" s="109"/>
      <c r="K195" s="109"/>
      <c r="L195" s="107"/>
      <c r="M195" s="2"/>
    </row>
    <row r="196" spans="1:15" ht="11.25" customHeight="1" x14ac:dyDescent="0.25">
      <c r="A196" s="1"/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2"/>
    </row>
    <row r="198" spans="1:15" x14ac:dyDescent="0.25">
      <c r="H198" s="42"/>
    </row>
    <row r="199" spans="1:15" x14ac:dyDescent="0.25">
      <c r="H199" s="42"/>
    </row>
    <row r="200" spans="1:15" x14ac:dyDescent="0.25">
      <c r="H200" s="42"/>
    </row>
  </sheetData>
  <mergeCells count="79">
    <mergeCell ref="B194:L194"/>
    <mergeCell ref="B196:L196"/>
    <mergeCell ref="B195:C195"/>
    <mergeCell ref="I195:L195"/>
    <mergeCell ref="E195:G195"/>
    <mergeCell ref="B185:L185"/>
    <mergeCell ref="B188:D189"/>
    <mergeCell ref="E188:L193"/>
    <mergeCell ref="C190:D190"/>
    <mergeCell ref="C191:D191"/>
    <mergeCell ref="C192:D192"/>
    <mergeCell ref="C193:D193"/>
    <mergeCell ref="B186:D186"/>
    <mergeCell ref="G186:J186"/>
    <mergeCell ref="B187:L187"/>
    <mergeCell ref="B184:E184"/>
    <mergeCell ref="B160:L160"/>
    <mergeCell ref="B164:E164"/>
    <mergeCell ref="B165:L165"/>
    <mergeCell ref="B171:E171"/>
    <mergeCell ref="B172:L172"/>
    <mergeCell ref="B174:E174"/>
    <mergeCell ref="B175:L175"/>
    <mergeCell ref="B159:E159"/>
    <mergeCell ref="B110:L110"/>
    <mergeCell ref="B113:E113"/>
    <mergeCell ref="B114:L114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09:E109"/>
    <mergeCell ref="B48:L48"/>
    <mergeCell ref="B56:E56"/>
    <mergeCell ref="B57:L57"/>
    <mergeCell ref="B66:E66"/>
    <mergeCell ref="B67:L67"/>
    <mergeCell ref="B70:E70"/>
    <mergeCell ref="B71:L71"/>
    <mergeCell ref="B75:E75"/>
    <mergeCell ref="B76:L76"/>
    <mergeCell ref="B102:E102"/>
    <mergeCell ref="B103:L103"/>
    <mergeCell ref="B47:E47"/>
    <mergeCell ref="B24:L24"/>
    <mergeCell ref="B31:E31"/>
    <mergeCell ref="B32:L32"/>
    <mergeCell ref="B35:E35"/>
    <mergeCell ref="B36:L36"/>
    <mergeCell ref="B40:E40"/>
    <mergeCell ref="B41:L41"/>
    <mergeCell ref="B44:E44"/>
    <mergeCell ref="B45:L45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3 G184" unlockedFormula="1"/>
    <ignoredError sqref="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2023-08-17T15:56:07Z</cp:lastPrinted>
  <dcterms:created xsi:type="dcterms:W3CDTF">2021-07-20T15:29:34Z</dcterms:created>
  <dcterms:modified xsi:type="dcterms:W3CDTF">2023-08-17T15:56:28Z</dcterms:modified>
</cp:coreProperties>
</file>