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"/>
    </mc:Choice>
  </mc:AlternateContent>
  <bookViews>
    <workbookView xWindow="0" yWindow="0" windowWidth="19200" windowHeight="6888"/>
  </bookViews>
  <sheets>
    <sheet name="BALANCE GENERAL" sheetId="16" r:id="rId1"/>
    <sheet name="CUADRO DE ACTIVOS" sheetId="13" state="hidden" r:id="rId2"/>
  </sheets>
  <definedNames>
    <definedName name="_xlnm.Print_Area" localSheetId="0">'BALANCE GENERAL'!$A$1:$E$63</definedName>
  </definedNames>
  <calcPr calcId="152511"/>
  <fileRecoveryPr autoRecover="0"/>
</workbook>
</file>

<file path=xl/calcChain.xml><?xml version="1.0" encoding="utf-8"?>
<calcChain xmlns="http://schemas.openxmlformats.org/spreadsheetml/2006/main">
  <c r="B41" i="16" l="1"/>
  <c r="B21" i="16"/>
  <c r="B16" i="16"/>
  <c r="D37" i="16" l="1"/>
  <c r="D32" i="16" l="1"/>
  <c r="D44" i="16"/>
  <c r="D38" i="16" l="1"/>
  <c r="D46" i="16" s="1"/>
  <c r="C38" i="16" l="1"/>
  <c r="B44" i="16" l="1"/>
  <c r="D18" i="16"/>
  <c r="D24" i="16" l="1"/>
  <c r="D25" i="16" s="1"/>
  <c r="E14" i="16" l="1"/>
  <c r="B32" i="16"/>
  <c r="B24" i="16" l="1"/>
  <c r="B37" i="16" l="1"/>
  <c r="B38" i="16" s="1"/>
  <c r="B46" i="16" s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18" i="16" l="1"/>
  <c r="B25" i="16" s="1"/>
</calcChain>
</file>

<file path=xl/sharedStrings.xml><?xml version="1.0" encoding="utf-8"?>
<sst xmlns="http://schemas.openxmlformats.org/spreadsheetml/2006/main" count="48" uniqueCount="47">
  <si>
    <t xml:space="preserve"> </t>
  </si>
  <si>
    <t>( VALORES EN RD$)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</si>
  <si>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</si>
  <si>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</si>
  <si>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</si>
  <si>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</si>
  <si>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</si>
  <si>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</si>
  <si>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</si>
  <si>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</si>
  <si>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</si>
  <si>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</si>
  <si>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</si>
  <si>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Capital</t>
  </si>
  <si>
    <t>Resultados acumulados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</si>
  <si>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</si>
  <si>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</si>
  <si>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</si>
  <si>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</si>
  <si>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</si>
  <si>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</si>
  <si>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</si>
  <si>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</si>
  <si>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</si>
  <si>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</si>
  <si>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</si>
  <si>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</si>
  <si>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</si>
  <si>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</si>
  <si>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</si>
  <si>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</si>
  <si>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</si>
  <si>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</si>
  <si>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</si>
  <si>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</si>
  <si>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</si>
  <si>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Al 31 de diciembre 2021 y al 31 de diciembre  2020</t>
  </si>
  <si>
    <t xml:space="preserve">CONSEJO NACIONAL DE ZONAS FRANCAS DE EXPORTACION (5150) 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</si>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</sst>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 applyAlignment="1"/>
    <xf numFmtId="0" fontId="4" fillId="0" borderId="5" xfId="0" applyFont="1" applyBorder="1" applyAlignment="1"/>
    <xf numFmtId="0" fontId="7" fillId="0" borderId="0" xfId="0" applyFont="1"/>
    <xf numFmtId="0" fontId="6" fillId="2" borderId="0" xfId="0" applyFont="1" applyFill="1"/>
    <xf numFmtId="0" fontId="7" fillId="2" borderId="0" xfId="0" applyFont="1" applyFill="1"/>
    <xf numFmtId="165" fontId="7" fillId="0" borderId="0" xfId="0" applyNumberFormat="1" applyFont="1"/>
    <xf numFmtId="166" fontId="7" fillId="2" borderId="0" xfId="1" applyNumberFormat="1" applyFont="1" applyFill="1" applyBorder="1" applyAlignment="1">
      <alignment horizontal="right"/>
    </xf>
    <xf numFmtId="165" fontId="7" fillId="2" borderId="0" xfId="1" applyFont="1" applyFill="1" applyBorder="1" applyAlignment="1">
      <alignment horizontal="right"/>
    </xf>
    <xf numFmtId="165" fontId="6" fillId="2" borderId="0" xfId="1" applyFont="1" applyFill="1" applyBorder="1" applyAlignment="1">
      <alignment horizontal="right"/>
    </xf>
    <xf numFmtId="165" fontId="7" fillId="0" borderId="0" xfId="1" applyFont="1"/>
    <xf numFmtId="0" fontId="6" fillId="2" borderId="0" xfId="0" applyFont="1" applyFill="1" applyBorder="1" applyAlignment="1">
      <alignment horizontal="right"/>
    </xf>
    <xf numFmtId="165" fontId="7" fillId="2" borderId="0" xfId="1" applyFont="1" applyFill="1" applyBorder="1"/>
    <xf numFmtId="166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0" borderId="0" xfId="0" applyFont="1" applyFill="1"/>
    <xf numFmtId="0" fontId="6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 indent="4"/>
    </xf>
    <xf numFmtId="0" fontId="7" fillId="2" borderId="0" xfId="0" applyFont="1" applyFill="1" applyAlignment="1">
      <alignment horizontal="left" indent="4"/>
    </xf>
    <xf numFmtId="0" fontId="7" fillId="0" borderId="0" xfId="0" applyFont="1" applyBorder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66" fontId="7" fillId="2" borderId="0" xfId="1" applyNumberFormat="1" applyFont="1" applyFill="1" applyAlignment="1">
      <alignment horizontal="right"/>
    </xf>
    <xf numFmtId="165" fontId="7" fillId="2" borderId="0" xfId="1" applyFont="1" applyFill="1" applyAlignment="1">
      <alignment horizontal="right"/>
    </xf>
    <xf numFmtId="166" fontId="6" fillId="2" borderId="0" xfId="1" applyNumberFormat="1" applyFont="1" applyFill="1" applyBorder="1" applyAlignment="1">
      <alignment horizontal="right"/>
    </xf>
    <xf numFmtId="166" fontId="7" fillId="2" borderId="0" xfId="0" applyNumberFormat="1" applyFont="1" applyFill="1"/>
    <xf numFmtId="166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quotePrefix="1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right"/>
    </xf>
    <xf numFmtId="165" fontId="7" fillId="0" borderId="0" xfId="1" applyFont="1" applyFill="1" applyBorder="1" applyAlignment="1">
      <alignment horizontal="right"/>
    </xf>
    <xf numFmtId="166" fontId="7" fillId="0" borderId="0" xfId="0" applyNumberFormat="1" applyFont="1"/>
    <xf numFmtId="0" fontId="6" fillId="2" borderId="0" xfId="0" applyFont="1" applyFill="1" applyAlignment="1">
      <alignment horizontal="center"/>
    </xf>
    <xf numFmtId="166" fontId="5" fillId="0" borderId="0" xfId="1" quotePrefix="1" applyNumberFormat="1" applyFont="1" applyFill="1" applyBorder="1" applyAlignment="1">
      <alignment horizontal="right" vertical="top"/>
    </xf>
    <xf numFmtId="166" fontId="7" fillId="2" borderId="12" xfId="1" applyNumberFormat="1" applyFont="1" applyFill="1" applyBorder="1" applyAlignment="1">
      <alignment horizontal="right"/>
    </xf>
    <xf numFmtId="166" fontId="7" fillId="0" borderId="12" xfId="1" applyNumberFormat="1" applyFont="1" applyFill="1" applyBorder="1" applyAlignment="1">
      <alignment horizontal="right"/>
    </xf>
    <xf numFmtId="166" fontId="6" fillId="2" borderId="13" xfId="1" applyNumberFormat="1" applyFont="1" applyFill="1" applyBorder="1" applyAlignment="1">
      <alignment horizontal="right"/>
    </xf>
    <xf numFmtId="166" fontId="6" fillId="2" borderId="4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3" fillId="0" borderId="7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30480</xdr:colOff>
      <xdr:row>48</xdr:row>
      <xdr:rowOff>25400</xdr:rowOff>
    </xdr:from>
    <xdr:to>
      <xdr:col>0</xdr:col>
      <xdr:colOff>2781300</xdr:colOff>
      <xdr:row>53</xdr:row>
      <xdr:rowOff>60960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0480" y="8270240"/>
          <a:ext cx="2750820" cy="9118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54</xdr:row>
      <xdr:rowOff>120650</xdr:rowOff>
    </xdr:from>
    <xdr:to>
      <xdr:col>3</xdr:col>
      <xdr:colOff>22860</xdr:colOff>
      <xdr:row>60</xdr:row>
      <xdr:rowOff>76200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752600" y="9417050"/>
          <a:ext cx="338328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48</xdr:row>
      <xdr:rowOff>22860</xdr:rowOff>
    </xdr:from>
    <xdr:to>
      <xdr:col>3</xdr:col>
      <xdr:colOff>1074420</xdr:colOff>
      <xdr:row>53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68980" y="8267700"/>
          <a:ext cx="2918460" cy="92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D44" sqref="D44"/>
    </sheetView>
  </sheetViews>
  <sheetFormatPr baseColWidth="10" defaultColWidth="11.5546875" defaultRowHeight="13.8" x14ac:dyDescent="0.3"/>
  <cols>
    <col min="1" max="1" width="55.6640625" style="9" customWidth="1"/>
    <col min="2" max="2" width="16.6640625" style="9" customWidth="1"/>
    <col min="3" max="3" width="2" style="25" customWidth="1"/>
    <col min="4" max="4" width="16.6640625" style="9" customWidth="1"/>
    <col min="5" max="5" width="17.5546875" style="9" hidden="1" customWidth="1"/>
    <col min="6" max="6" width="17.5546875" style="9" bestFit="1" customWidth="1"/>
    <col min="7" max="7" width="14.88671875" style="9" customWidth="1"/>
    <col min="8" max="8" width="12.5546875" style="9" customWidth="1"/>
    <col min="9" max="9" width="22.5546875" style="9" customWidth="1"/>
    <col min="10" max="11" width="9.33203125" style="9" customWidth="1"/>
    <col min="12" max="12" width="19.33203125" style="9" customWidth="1"/>
    <col min="13" max="255" width="9.33203125" style="9" customWidth="1"/>
    <col min="256" max="16384" width="11.5546875" style="9"/>
  </cols>
  <sheetData>
    <row r="1" spans="1:12" x14ac:dyDescent="0.3">
      <c r="A1" s="26" t="s">
        <v>0</v>
      </c>
      <c r="B1" s="26"/>
      <c r="C1" s="26"/>
      <c r="D1" s="26"/>
      <c r="E1" s="26"/>
    </row>
    <row r="2" spans="1:12" x14ac:dyDescent="0.3">
      <c r="A2" s="26"/>
      <c r="B2" s="26"/>
      <c r="C2" s="26"/>
      <c r="D2" s="26"/>
      <c r="E2" s="26"/>
    </row>
    <row r="3" spans="1:12" x14ac:dyDescent="0.3">
      <c r="A3" s="26"/>
      <c r="B3" s="26"/>
      <c r="C3" s="26"/>
      <c r="D3" s="26"/>
      <c r="E3" s="26"/>
    </row>
    <row r="4" spans="1:12" x14ac:dyDescent="0.3">
      <c r="A4" s="41"/>
      <c r="B4" s="41"/>
      <c r="C4" s="41"/>
      <c r="D4" s="41"/>
      <c r="E4" s="41"/>
    </row>
    <row r="5" spans="1:12" x14ac:dyDescent="0.3">
      <c r="A5" s="41"/>
      <c r="B5" s="41"/>
      <c r="C5" s="41"/>
      <c r="D5" s="41"/>
      <c r="E5" s="41"/>
    </row>
    <row r="6" spans="1:12" x14ac:dyDescent="0.3">
      <c r="A6" s="47" t="s">
        <v>37</v>
      </c>
      <c r="B6" s="47"/>
      <c r="C6" s="47"/>
      <c r="D6" s="47"/>
      <c r="E6" s="47"/>
    </row>
    <row r="7" spans="1:12" x14ac:dyDescent="0.3">
      <c r="A7" s="47" t="s">
        <v>15</v>
      </c>
      <c r="B7" s="47"/>
      <c r="C7" s="47"/>
      <c r="D7" s="47"/>
      <c r="E7" s="47"/>
    </row>
    <row r="8" spans="1:12" x14ac:dyDescent="0.3">
      <c r="A8" s="47" t="s">
        <v>36</v>
      </c>
      <c r="B8" s="47"/>
      <c r="C8" s="47"/>
      <c r="D8" s="47"/>
      <c r="E8" s="47"/>
    </row>
    <row r="9" spans="1:12" x14ac:dyDescent="0.3">
      <c r="A9" s="47" t="s">
        <v>1</v>
      </c>
      <c r="B9" s="47"/>
      <c r="C9" s="47"/>
      <c r="D9" s="47"/>
      <c r="E9" s="47"/>
    </row>
    <row r="10" spans="1:12" x14ac:dyDescent="0.3">
      <c r="A10" s="36"/>
      <c r="B10" s="36"/>
      <c r="C10" s="36"/>
      <c r="D10" s="36"/>
      <c r="E10" s="36"/>
    </row>
    <row r="11" spans="1:12" ht="14.4" thickBot="1" x14ac:dyDescent="0.35">
      <c r="A11" s="11"/>
      <c r="B11" s="37">
        <v>2021</v>
      </c>
      <c r="C11" s="26"/>
      <c r="D11" s="37">
        <v>2020</v>
      </c>
    </row>
    <row r="12" spans="1:12" x14ac:dyDescent="0.3">
      <c r="A12" s="10" t="s">
        <v>16</v>
      </c>
      <c r="B12" s="11"/>
      <c r="C12" s="11"/>
      <c r="D12" s="11"/>
    </row>
    <row r="13" spans="1:12" x14ac:dyDescent="0.3">
      <c r="A13" s="10" t="s">
        <v>17</v>
      </c>
      <c r="B13" s="11"/>
      <c r="C13" s="11"/>
      <c r="D13" s="11"/>
    </row>
    <row r="14" spans="1:12" x14ac:dyDescent="0.3">
      <c r="A14" s="11" t="s">
        <v>18</v>
      </c>
      <c r="B14" s="29">
        <v>141170637</v>
      </c>
      <c r="C14" s="30"/>
      <c r="D14" s="29">
        <v>107828947</v>
      </c>
      <c r="E14" s="12">
        <f>B14-D14</f>
        <v>33341690</v>
      </c>
      <c r="H14" s="29"/>
      <c r="I14" s="40"/>
      <c r="L14" s="42"/>
    </row>
    <row r="15" spans="1:12" x14ac:dyDescent="0.3">
      <c r="A15" s="11" t="s">
        <v>19</v>
      </c>
      <c r="B15" s="29">
        <v>1104427</v>
      </c>
      <c r="C15" s="30"/>
      <c r="D15" s="29">
        <v>2335392</v>
      </c>
      <c r="G15" s="40"/>
    </row>
    <row r="16" spans="1:12" x14ac:dyDescent="0.3">
      <c r="A16" s="11" t="s">
        <v>20</v>
      </c>
      <c r="B16" s="29">
        <f>3383475.69</f>
        <v>3383475.69</v>
      </c>
      <c r="C16" s="30"/>
      <c r="D16" s="29">
        <v>3080826</v>
      </c>
      <c r="G16" s="40"/>
      <c r="H16" s="29"/>
    </row>
    <row r="17" spans="1:8" x14ac:dyDescent="0.3">
      <c r="A17" s="11" t="s">
        <v>21</v>
      </c>
      <c r="B17" s="43">
        <v>1378474.64</v>
      </c>
      <c r="C17" s="14"/>
      <c r="D17" s="43">
        <v>455451</v>
      </c>
    </row>
    <row r="18" spans="1:8" x14ac:dyDescent="0.3">
      <c r="A18" s="10" t="s">
        <v>22</v>
      </c>
      <c r="B18" s="31">
        <f>SUM(B14:B17)</f>
        <v>147037014.32999998</v>
      </c>
      <c r="C18" s="14"/>
      <c r="D18" s="31">
        <f>SUM(D14:D17)</f>
        <v>113700616</v>
      </c>
      <c r="G18" s="40"/>
    </row>
    <row r="19" spans="1:8" x14ac:dyDescent="0.3">
      <c r="A19" s="10"/>
      <c r="B19" s="34"/>
      <c r="C19" s="34"/>
      <c r="D19" s="34"/>
    </row>
    <row r="20" spans="1:8" x14ac:dyDescent="0.3">
      <c r="A20" s="10" t="s">
        <v>23</v>
      </c>
      <c r="B20" s="34"/>
      <c r="C20" s="34"/>
      <c r="D20" s="34"/>
    </row>
    <row r="21" spans="1:8" x14ac:dyDescent="0.3">
      <c r="A21" s="11" t="s">
        <v>24</v>
      </c>
      <c r="B21" s="13">
        <f>8103887.5</f>
        <v>8103887.5</v>
      </c>
      <c r="C21" s="14"/>
      <c r="D21" s="13">
        <v>7016224</v>
      </c>
      <c r="G21" s="40"/>
      <c r="H21" s="29"/>
    </row>
    <row r="22" spans="1:8" x14ac:dyDescent="0.3">
      <c r="A22" s="11" t="s">
        <v>40</v>
      </c>
      <c r="B22" s="13">
        <v>18859429.210000001</v>
      </c>
      <c r="C22" s="14"/>
      <c r="D22" s="13">
        <v>17203274</v>
      </c>
    </row>
    <row r="23" spans="1:8" x14ac:dyDescent="0.3">
      <c r="A23" s="11" t="s">
        <v>41</v>
      </c>
      <c r="B23" s="44">
        <v>2</v>
      </c>
      <c r="C23" s="39"/>
      <c r="D23" s="44">
        <v>2</v>
      </c>
    </row>
    <row r="24" spans="1:8" x14ac:dyDescent="0.3">
      <c r="A24" s="10" t="s">
        <v>25</v>
      </c>
      <c r="B24" s="31">
        <f>SUM(B21:B23)</f>
        <v>26963318.710000001</v>
      </c>
      <c r="C24" s="15"/>
      <c r="D24" s="31">
        <f>SUM(D21:D23)</f>
        <v>24219500</v>
      </c>
    </row>
    <row r="25" spans="1:8" ht="14.4" thickBot="1" x14ac:dyDescent="0.35">
      <c r="A25" s="10" t="s">
        <v>26</v>
      </c>
      <c r="B25" s="45">
        <f>+B18+B24</f>
        <v>174000333.03999999</v>
      </c>
      <c r="C25" s="15"/>
      <c r="D25" s="45">
        <f>+D18+D24</f>
        <v>137920116</v>
      </c>
      <c r="F25" s="16"/>
    </row>
    <row r="26" spans="1:8" ht="14.4" thickTop="1" x14ac:dyDescent="0.3">
      <c r="A26" s="10"/>
      <c r="B26" s="31"/>
      <c r="C26" s="15"/>
      <c r="D26" s="31"/>
      <c r="F26" s="16"/>
    </row>
    <row r="27" spans="1:8" x14ac:dyDescent="0.3">
      <c r="A27" s="10" t="s">
        <v>27</v>
      </c>
      <c r="B27" s="11"/>
      <c r="C27" s="11"/>
      <c r="D27" s="11"/>
      <c r="F27" s="16"/>
    </row>
    <row r="28" spans="1:8" x14ac:dyDescent="0.3">
      <c r="A28" s="10" t="s">
        <v>28</v>
      </c>
      <c r="B28" s="32"/>
      <c r="C28" s="11"/>
      <c r="D28" s="32"/>
    </row>
    <row r="29" spans="1:8" x14ac:dyDescent="0.3">
      <c r="A29" s="11" t="s">
        <v>42</v>
      </c>
      <c r="B29" s="13">
        <v>5779578.46</v>
      </c>
      <c r="C29" s="14"/>
      <c r="D29" s="13">
        <v>15234339</v>
      </c>
    </row>
    <row r="30" spans="1:8" x14ac:dyDescent="0.3">
      <c r="A30" s="11" t="s">
        <v>43</v>
      </c>
      <c r="B30" s="13">
        <v>2803387</v>
      </c>
      <c r="C30" s="18"/>
      <c r="D30" s="13">
        <v>2183762</v>
      </c>
    </row>
    <row r="31" spans="1:8" x14ac:dyDescent="0.3">
      <c r="A31" s="11" t="s">
        <v>44</v>
      </c>
      <c r="B31" s="43">
        <v>4019588</v>
      </c>
      <c r="C31" s="18"/>
      <c r="D31" s="43">
        <v>4476282</v>
      </c>
    </row>
    <row r="32" spans="1:8" x14ac:dyDescent="0.3">
      <c r="A32" s="10" t="s">
        <v>29</v>
      </c>
      <c r="B32" s="19">
        <f>SUM(B29:B31)</f>
        <v>12602553.460000001</v>
      </c>
      <c r="C32" s="17"/>
      <c r="D32" s="19">
        <f>SUM(D29:D31)</f>
        <v>21894383</v>
      </c>
      <c r="G32" s="40"/>
    </row>
    <row r="33" spans="1:9" x14ac:dyDescent="0.3">
      <c r="A33" s="20"/>
      <c r="B33" s="33"/>
      <c r="C33" s="34"/>
      <c r="D33" s="33"/>
    </row>
    <row r="34" spans="1:9" x14ac:dyDescent="0.3">
      <c r="A34" s="10" t="s">
        <v>30</v>
      </c>
      <c r="B34" s="33"/>
      <c r="C34" s="34"/>
      <c r="D34" s="33"/>
      <c r="I34" s="40"/>
    </row>
    <row r="35" spans="1:9" x14ac:dyDescent="0.3">
      <c r="A35" s="11" t="s">
        <v>45</v>
      </c>
      <c r="B35" s="13">
        <v>8096325.96</v>
      </c>
      <c r="C35" s="34"/>
      <c r="D35" s="13">
        <v>7008662.2000000002</v>
      </c>
    </row>
    <row r="36" spans="1:9" x14ac:dyDescent="0.3">
      <c r="A36" s="11" t="s">
        <v>39</v>
      </c>
      <c r="B36" s="43">
        <v>11756217.390000001</v>
      </c>
      <c r="C36" s="14"/>
      <c r="D36" s="43">
        <v>17858248.899999999</v>
      </c>
    </row>
    <row r="37" spans="1:9" x14ac:dyDescent="0.3">
      <c r="A37" s="10" t="s">
        <v>31</v>
      </c>
      <c r="B37" s="46">
        <f>SUM(B35:B36)</f>
        <v>19852543.350000001</v>
      </c>
      <c r="C37" s="34"/>
      <c r="D37" s="46">
        <f>SUM(D35:D36)</f>
        <v>24866911.099999998</v>
      </c>
    </row>
    <row r="38" spans="1:9" x14ac:dyDescent="0.3">
      <c r="A38" s="10" t="s">
        <v>32</v>
      </c>
      <c r="B38" s="19">
        <f>+B32+B37</f>
        <v>32455096.810000002</v>
      </c>
      <c r="C38" s="19">
        <f>+C37+C32</f>
        <v>0</v>
      </c>
      <c r="D38" s="19">
        <f>+D32+D37</f>
        <v>46761294.099999994</v>
      </c>
    </row>
    <row r="39" spans="1:9" x14ac:dyDescent="0.3">
      <c r="A39" s="10"/>
      <c r="B39" s="19"/>
      <c r="C39" s="19"/>
      <c r="D39" s="19"/>
    </row>
    <row r="40" spans="1:9" x14ac:dyDescent="0.3">
      <c r="A40" s="10" t="s">
        <v>38</v>
      </c>
      <c r="B40" s="33"/>
      <c r="C40" s="34"/>
      <c r="D40" s="33"/>
    </row>
    <row r="41" spans="1:9" x14ac:dyDescent="0.3">
      <c r="A41" s="11" t="s">
        <v>13</v>
      </c>
      <c r="B41" s="13">
        <f>46598840.5</f>
        <v>46598840.5</v>
      </c>
      <c r="C41" s="13"/>
      <c r="D41" s="13">
        <v>46598840.5</v>
      </c>
    </row>
    <row r="42" spans="1:9" x14ac:dyDescent="0.3">
      <c r="A42" s="21" t="s">
        <v>33</v>
      </c>
      <c r="B42" s="38">
        <v>50386414.210000001</v>
      </c>
      <c r="C42" s="39"/>
      <c r="D42" s="38">
        <v>24531106.030000001</v>
      </c>
      <c r="E42" s="21"/>
      <c r="F42" s="21"/>
    </row>
    <row r="43" spans="1:9" x14ac:dyDescent="0.3">
      <c r="A43" s="11" t="s">
        <v>14</v>
      </c>
      <c r="B43" s="43">
        <v>44559981.5</v>
      </c>
      <c r="C43" s="14"/>
      <c r="D43" s="43">
        <v>20028875.5</v>
      </c>
    </row>
    <row r="44" spans="1:9" x14ac:dyDescent="0.3">
      <c r="A44" s="10" t="s">
        <v>34</v>
      </c>
      <c r="B44" s="31">
        <f>SUM(B41:B43)</f>
        <v>141545236.21000001</v>
      </c>
      <c r="C44" s="15"/>
      <c r="D44" s="31">
        <f>SUM(D41:D43)</f>
        <v>91158822.030000001</v>
      </c>
    </row>
    <row r="45" spans="1:9" x14ac:dyDescent="0.3">
      <c r="A45" s="11"/>
      <c r="B45" s="31"/>
      <c r="C45" s="15"/>
      <c r="D45" s="31"/>
    </row>
    <row r="46" spans="1:9" ht="14.4" thickBot="1" x14ac:dyDescent="0.35">
      <c r="A46" s="10" t="s">
        <v>35</v>
      </c>
      <c r="B46" s="45">
        <f>+B38+B44</f>
        <v>174000333.02000001</v>
      </c>
      <c r="C46" s="17"/>
      <c r="D46" s="45">
        <f>+D38+D44</f>
        <v>137920116.13</v>
      </c>
    </row>
    <row r="47" spans="1:9" ht="14.4" thickTop="1" x14ac:dyDescent="0.3">
      <c r="A47" s="11"/>
      <c r="B47" s="18"/>
      <c r="C47" s="18"/>
      <c r="D47" s="18"/>
    </row>
    <row r="48" spans="1:9" hidden="1" x14ac:dyDescent="0.3">
      <c r="A48" s="26"/>
      <c r="B48" s="26"/>
      <c r="C48" s="26"/>
      <c r="D48" s="35"/>
    </row>
    <row r="49" spans="1:4" hidden="1" x14ac:dyDescent="0.3">
      <c r="A49" s="47"/>
      <c r="B49" s="47"/>
      <c r="C49" s="47"/>
      <c r="D49" s="47"/>
    </row>
    <row r="50" spans="1:4" hidden="1" x14ac:dyDescent="0.3">
      <c r="A50" s="48"/>
      <c r="B50" s="48"/>
      <c r="C50" s="48"/>
      <c r="D50" s="48"/>
    </row>
    <row r="51" spans="1:4" hidden="1" x14ac:dyDescent="0.3">
      <c r="A51" s="11"/>
      <c r="B51" s="11"/>
      <c r="C51" s="11"/>
      <c r="D51" s="11"/>
    </row>
    <row r="52" spans="1:4" hidden="1" x14ac:dyDescent="0.3">
      <c r="A52" s="26"/>
      <c r="B52" s="26"/>
      <c r="C52" s="26"/>
      <c r="D52" s="26"/>
    </row>
    <row r="53" spans="1:4" hidden="1" x14ac:dyDescent="0.3">
      <c r="A53" s="47"/>
      <c r="B53" s="47"/>
      <c r="C53" s="47"/>
      <c r="D53" s="47"/>
    </row>
    <row r="54" spans="1:4" hidden="1" x14ac:dyDescent="0.3">
      <c r="A54" s="48"/>
      <c r="B54" s="48"/>
      <c r="C54" s="48"/>
      <c r="D54" s="48"/>
    </row>
    <row r="55" spans="1:4" hidden="1" x14ac:dyDescent="0.3">
      <c r="A55" s="28"/>
      <c r="B55" s="11"/>
      <c r="C55" s="11"/>
      <c r="D55" s="11"/>
    </row>
    <row r="56" spans="1:4" hidden="1" x14ac:dyDescent="0.3">
      <c r="A56" s="22"/>
      <c r="B56" s="27"/>
      <c r="C56" s="22"/>
      <c r="D56" s="27"/>
    </row>
    <row r="57" spans="1:4" hidden="1" x14ac:dyDescent="0.3">
      <c r="A57" s="22"/>
      <c r="B57" s="23"/>
      <c r="C57" s="22"/>
      <c r="D57" s="27"/>
    </row>
    <row r="58" spans="1:4" hidden="1" x14ac:dyDescent="0.3">
      <c r="A58" s="24"/>
      <c r="B58" s="24"/>
      <c r="C58" s="11"/>
      <c r="D58" s="11"/>
    </row>
    <row r="59" spans="1:4" hidden="1" x14ac:dyDescent="0.3">
      <c r="A59" s="24"/>
      <c r="B59" s="11"/>
      <c r="C59" s="11"/>
      <c r="D59" s="11"/>
    </row>
    <row r="60" spans="1:4" hidden="1" x14ac:dyDescent="0.3">
      <c r="A60" s="24"/>
      <c r="B60" s="11"/>
      <c r="C60" s="11"/>
      <c r="D60" s="11"/>
    </row>
    <row r="61" spans="1:4" hidden="1" x14ac:dyDescent="0.3">
      <c r="A61" s="24"/>
      <c r="B61" s="11"/>
      <c r="C61" s="11"/>
      <c r="D61" s="11"/>
    </row>
    <row r="62" spans="1:4" x14ac:dyDescent="0.3">
      <c r="A62" s="49" t="s">
        <v>46</v>
      </c>
      <c r="B62" s="49"/>
      <c r="C62" s="49"/>
      <c r="D62" s="49"/>
    </row>
  </sheetData>
  <mergeCells count="9">
    <mergeCell ref="A53:D53"/>
    <mergeCell ref="A54:D54"/>
    <mergeCell ref="A62:D62"/>
    <mergeCell ref="A6:E6"/>
    <mergeCell ref="A7:E7"/>
    <mergeCell ref="A8:E8"/>
    <mergeCell ref="A9:E9"/>
    <mergeCell ref="A49:D49"/>
    <mergeCell ref="A50:D50"/>
  </mergeCells>
  <pageMargins left="1.23" right="0.7" top="1.0900000000000001" bottom="0.75" header="0.52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52"/>
      <c r="C8" s="53"/>
      <c r="D8" s="62" t="s">
        <v>2</v>
      </c>
      <c r="E8" s="62" t="s">
        <v>3</v>
      </c>
      <c r="F8" s="62" t="s">
        <v>8</v>
      </c>
      <c r="G8" s="56" t="s">
        <v>4</v>
      </c>
    </row>
    <row r="9" spans="2:7" ht="25.5" customHeight="1" x14ac:dyDescent="0.25">
      <c r="B9" s="54"/>
      <c r="C9" s="55"/>
      <c r="D9" s="63"/>
      <c r="E9" s="63"/>
      <c r="F9" s="63"/>
      <c r="G9" s="57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50" t="s">
        <v>9</v>
      </c>
      <c r="C11" s="50"/>
      <c r="D11" s="3"/>
      <c r="E11" s="3"/>
      <c r="F11" s="3"/>
      <c r="G11" s="3"/>
    </row>
    <row r="12" spans="2:7" ht="28.95" customHeight="1" x14ac:dyDescent="0.25">
      <c r="B12" s="50"/>
      <c r="C12" s="50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58" t="s">
        <v>5</v>
      </c>
      <c r="C13" s="59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6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51" t="s">
        <v>10</v>
      </c>
      <c r="C15" s="51"/>
      <c r="D15" s="4"/>
      <c r="E15" s="4"/>
      <c r="F15" s="4"/>
      <c r="G15" s="4"/>
    </row>
    <row r="16" spans="2:7" ht="25.5" customHeight="1" x14ac:dyDescent="0.25">
      <c r="B16" s="51"/>
      <c r="C16" s="51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50" t="s">
        <v>7</v>
      </c>
      <c r="C17" s="50"/>
      <c r="D17" s="60">
        <f>+D12+D16</f>
        <v>6237.3899999999994</v>
      </c>
      <c r="E17" s="60">
        <f>+E12+E16</f>
        <v>13906032.989999998</v>
      </c>
      <c r="F17" s="60">
        <f>+F12+F16</f>
        <v>4145072.8000000007</v>
      </c>
      <c r="G17" s="60">
        <f>+G12+G16</f>
        <v>18057343.180000007</v>
      </c>
    </row>
    <row r="18" spans="2:7" ht="21" customHeight="1" x14ac:dyDescent="0.25">
      <c r="B18" s="50"/>
      <c r="C18" s="50"/>
      <c r="D18" s="61"/>
      <c r="E18" s="61"/>
      <c r="F18" s="61"/>
      <c r="G18" s="61"/>
    </row>
    <row r="19" spans="2:7" ht="13.8" x14ac:dyDescent="0.25">
      <c r="B19" s="64"/>
      <c r="C19" s="65"/>
      <c r="D19" s="4"/>
      <c r="E19" s="4"/>
      <c r="F19" s="4"/>
      <c r="G19" s="6"/>
    </row>
    <row r="20" spans="2:7" ht="13.8" x14ac:dyDescent="0.25">
      <c r="B20" s="3" t="s">
        <v>11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51" t="s">
        <v>10</v>
      </c>
      <c r="C21" s="51"/>
      <c r="D21" s="66">
        <v>-27993.33</v>
      </c>
      <c r="E21" s="66">
        <f>-27118990.92</f>
        <v>-27118990.920000002</v>
      </c>
      <c r="F21" s="66">
        <v>-10395322.83</v>
      </c>
      <c r="G21" s="66">
        <f>+D21+E21+F21</f>
        <v>-37542307.079999998</v>
      </c>
    </row>
    <row r="22" spans="2:7" x14ac:dyDescent="0.25">
      <c r="B22" s="51"/>
      <c r="C22" s="51"/>
      <c r="D22" s="67"/>
      <c r="E22" s="67"/>
      <c r="F22" s="67"/>
      <c r="G22" s="67"/>
    </row>
    <row r="23" spans="2:7" x14ac:dyDescent="0.25">
      <c r="B23" s="50" t="s">
        <v>12</v>
      </c>
      <c r="C23" s="50"/>
      <c r="D23" s="68">
        <f>+D20+D21</f>
        <v>6130.6399999999994</v>
      </c>
      <c r="E23" s="68">
        <f>+E20+E21</f>
        <v>13649156.969999991</v>
      </c>
      <c r="F23" s="68">
        <f>+F20+F21</f>
        <v>3973196.76</v>
      </c>
      <c r="G23" s="68">
        <f>+G20+G21</f>
        <v>17628484.36999999</v>
      </c>
    </row>
    <row r="24" spans="2:7" ht="13.95" customHeight="1" x14ac:dyDescent="0.25">
      <c r="B24" s="50"/>
      <c r="C24" s="50"/>
      <c r="D24" s="69"/>
      <c r="E24" s="69"/>
      <c r="F24" s="69"/>
      <c r="G24" s="69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CUADRO DE ACTIVOS</vt:lpstr>
      <vt:lpstr>'BALANCE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2022-01-20T16:40:21Z</dcterms:modified>
</cp:coreProperties>
</file>