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e.pena\Desktop\ESCRITORIO\DIGECOG CIERRE FISCAL 2018-2024\2024\CIERRE ENERO -DICIEMBRE 2024 VS 2023\ESTADOS FINANCIEROS ENERO-DICIEMBRE 2024\"/>
    </mc:Choice>
  </mc:AlternateContent>
  <xr:revisionPtr revIDLastSave="0" documentId="13_ncr:1_{383C2EF7-471E-44B3-BE60-B181EAE46B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MBIO PATRIM." sheetId="7" r:id="rId1"/>
    <sheet name="CUADRO DE ACTIVOS" sheetId="13" state="hidden" r:id="rId2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7" l="1"/>
  <c r="K23" i="7" l="1"/>
  <c r="M10" i="7" l="1"/>
  <c r="K15" i="7" l="1"/>
  <c r="M21" i="7" l="1"/>
  <c r="M20" i="7"/>
  <c r="M19" i="7"/>
  <c r="I15" i="7"/>
  <c r="I23" i="7" s="1"/>
  <c r="G15" i="7"/>
  <c r="G23" i="7" s="1"/>
  <c r="M13" i="7"/>
  <c r="M12" i="7"/>
  <c r="M11" i="7"/>
  <c r="E15" i="7" l="1"/>
  <c r="E20" i="13" l="1"/>
  <c r="E21" i="13"/>
  <c r="G21" i="13" s="1"/>
  <c r="E23" i="13" l="1"/>
  <c r="F23" i="13"/>
  <c r="D20" i="13"/>
  <c r="G20" i="13" s="1"/>
  <c r="E17" i="13"/>
  <c r="F17" i="13"/>
  <c r="D17" i="13"/>
  <c r="G16" i="13"/>
  <c r="G12" i="13"/>
  <c r="D23" i="13" l="1"/>
  <c r="G23" i="13"/>
  <c r="G17" i="13"/>
  <c r="M14" i="7" l="1"/>
  <c r="M15" i="7" s="1"/>
  <c r="M22" i="7" l="1"/>
  <c r="M23" i="7" s="1"/>
</calcChain>
</file>

<file path=xl/sharedStrings.xml><?xml version="1.0" encoding="utf-8"?>
<sst xmlns="http://schemas.openxmlformats.org/spreadsheetml/2006/main" count="35" uniqueCount="30">
  <si>
    <t xml:space="preserve"> </t>
  </si>
  <si>
    <t>Maquinarias y Equipos</t>
  </si>
  <si>
    <t>Mobiliarios y equipos de oficinas</t>
  </si>
  <si>
    <t>Total</t>
  </si>
  <si>
    <t>Adicionales</t>
  </si>
  <si>
    <t>Retiros</t>
  </si>
  <si>
    <t>Saldo al final del periodo Noviembre 2019</t>
  </si>
  <si>
    <t>Equipos de transportes y otros</t>
  </si>
  <si>
    <t>Costo de adquisicion inicio octubre 2019</t>
  </si>
  <si>
    <t>Depreciacion  Acumulada</t>
  </si>
  <si>
    <t>Al inicio del periodo</t>
  </si>
  <si>
    <t>Saldo al final del periodo Diciembre 2019</t>
  </si>
  <si>
    <t>Estado de Cambio de Activo / Patrimonio</t>
  </si>
  <si>
    <t>(Valores en RD$)</t>
  </si>
  <si>
    <t>Capital Aportado</t>
  </si>
  <si>
    <t>Cambios en Políticas Contables</t>
  </si>
  <si>
    <t>Revaluación</t>
  </si>
  <si>
    <t>Resultados Acumulados</t>
  </si>
  <si>
    <t>Total Activos Netos / Patrimonio</t>
  </si>
  <si>
    <t>Cambio en políticas contables</t>
  </si>
  <si>
    <t>Revaluación de Propiedad, planta y equipo</t>
  </si>
  <si>
    <t xml:space="preserve">Ajuste al patrimonio </t>
  </si>
  <si>
    <t>Resultado del período</t>
  </si>
  <si>
    <t>Efecto del gasto de depreciación de los activos revaluados</t>
  </si>
  <si>
    <t>CONSEJO NACIONAL DE ZONAS FRANCAS DE EXPORTACION (5150)</t>
  </si>
  <si>
    <t xml:space="preserve">   Las notas 7 a la 28 son parte integral de estos Estados Financieros.</t>
  </si>
  <si>
    <t>Saldo al 31 de diciciembre del año 2022</t>
  </si>
  <si>
    <t>AL 31 DE DICIEMBRE DEL AÑO  2023 Y 31 DE DICIEMBRE DEL AÑO 2024</t>
  </si>
  <si>
    <t>Saldo al 31 de diciciembre del año 2023</t>
  </si>
  <si>
    <t>Saldo al 31 de diciembre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</si>
</sst>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_-* #,##0\ _P_t_s_-;\-* #,##0\ _P_t_s_-;_-* &quot;-&quot;??\ _P_t_s_-;_-@_-"/>
    <numFmt numFmtId="169" formatCode="_(* #,##0_);_(* \(#,##0\);_(* &quot;-&quot;??_);_(@_)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Tahoma"/>
      <family val="2"/>
    </font>
    <font>
      <sz val="14"/>
      <color theme="1"/>
      <name val="Times New Roman"/>
      <family val="1"/>
    </font>
    <font>
      <sz val="14"/>
      <name val="Arial"/>
      <family val="2"/>
    </font>
    <font>
      <b/>
      <sz val="14"/>
      <color theme="1"/>
      <name val="Times New Roman"/>
      <family val="1"/>
    </font>
    <font>
      <sz val="14"/>
      <color theme="1"/>
      <name val="Tahoma"/>
      <family val="2"/>
    </font>
    <font>
      <sz val="14"/>
      <name val="Tahoma"/>
      <family val="2"/>
    </font>
    <font>
      <b/>
      <u val="double"/>
      <sz val="14"/>
      <color theme="1"/>
      <name val="Tahoma"/>
      <family val="2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7" fillId="0" borderId="0"/>
  </cellStyleXfs>
  <cellXfs count="68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5" fillId="0" borderId="1" xfId="0" applyFont="1" applyBorder="1"/>
    <xf numFmtId="164" fontId="5" fillId="0" borderId="1" xfId="1" applyNumberFormat="1" applyFont="1" applyBorder="1"/>
    <xf numFmtId="164" fontId="5" fillId="0" borderId="1" xfId="1" applyNumberFormat="1" applyFont="1" applyBorder="1" applyAlignment="1">
      <alignment horizontal="right"/>
    </xf>
    <xf numFmtId="164" fontId="4" fillId="0" borderId="1" xfId="1" applyNumberFormat="1" applyFont="1" applyBorder="1"/>
    <xf numFmtId="0" fontId="5" fillId="0" borderId="2" xfId="0" applyFont="1" applyBorder="1"/>
    <xf numFmtId="0" fontId="5" fillId="0" borderId="3" xfId="0" applyFont="1" applyBorder="1"/>
    <xf numFmtId="0" fontId="6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9" fillId="0" borderId="0" xfId="0" applyFont="1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1" fontId="12" fillId="0" borderId="0" xfId="0" applyNumberFormat="1" applyFont="1"/>
    <xf numFmtId="41" fontId="12" fillId="0" borderId="0" xfId="0" applyNumberFormat="1" applyFont="1" applyAlignment="1">
      <alignment horizontal="left" vertical="center" indent="5"/>
    </xf>
    <xf numFmtId="41" fontId="12" fillId="0" borderId="0" xfId="0" applyNumberFormat="1" applyFont="1" applyAlignment="1">
      <alignment vertical="center"/>
    </xf>
    <xf numFmtId="165" fontId="9" fillId="0" borderId="0" xfId="1" applyFont="1" applyBorder="1" applyAlignment="1">
      <alignment vertical="center"/>
    </xf>
    <xf numFmtId="43" fontId="10" fillId="0" borderId="0" xfId="0" applyNumberFormat="1" applyFont="1" applyAlignment="1">
      <alignment vertical="center"/>
    </xf>
    <xf numFmtId="0" fontId="12" fillId="0" borderId="0" xfId="0" applyFont="1"/>
    <xf numFmtId="0" fontId="10" fillId="0" borderId="0" xfId="0" applyFont="1"/>
    <xf numFmtId="41" fontId="9" fillId="0" borderId="0" xfId="0" applyNumberFormat="1" applyFont="1" applyAlignment="1">
      <alignment vertical="center"/>
    </xf>
    <xf numFmtId="41" fontId="12" fillId="0" borderId="10" xfId="0" applyNumberFormat="1" applyFont="1" applyBorder="1"/>
    <xf numFmtId="166" fontId="12" fillId="0" borderId="10" xfId="1" applyNumberFormat="1" applyFont="1" applyBorder="1" applyAlignment="1">
      <alignment horizontal="center" vertical="center" wrapText="1"/>
    </xf>
    <xf numFmtId="41" fontId="8" fillId="0" borderId="0" xfId="0" applyNumberFormat="1" applyFont="1"/>
    <xf numFmtId="41" fontId="8" fillId="0" borderId="0" xfId="0" applyNumberFormat="1" applyFont="1" applyAlignment="1">
      <alignment horizontal="left" vertical="center" indent="5"/>
    </xf>
    <xf numFmtId="41" fontId="8" fillId="0" borderId="0" xfId="0" applyNumberFormat="1" applyFont="1" applyAlignment="1">
      <alignment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3" fontId="12" fillId="0" borderId="10" xfId="0" applyNumberFormat="1" applyFont="1" applyBorder="1" applyAlignment="1">
      <alignment vertical="center"/>
    </xf>
    <xf numFmtId="41" fontId="8" fillId="0" borderId="11" xfId="0" applyNumberFormat="1" applyFont="1" applyBorder="1" applyAlignment="1">
      <alignment vertical="center"/>
    </xf>
    <xf numFmtId="41" fontId="14" fillId="0" borderId="0" xfId="0" applyNumberFormat="1" applyFont="1" applyAlignment="1">
      <alignment horizontal="left" vertical="center" indent="4"/>
    </xf>
    <xf numFmtId="169" fontId="8" fillId="0" borderId="11" xfId="0" applyNumberFormat="1" applyFont="1" applyBorder="1" applyAlignment="1">
      <alignment vertical="center"/>
    </xf>
    <xf numFmtId="41" fontId="8" fillId="0" borderId="11" xfId="0" applyNumberFormat="1" applyFont="1" applyBorder="1" applyAlignment="1">
      <alignment horizontal="right"/>
    </xf>
    <xf numFmtId="41" fontId="9" fillId="0" borderId="0" xfId="0" applyNumberFormat="1" applyFont="1"/>
    <xf numFmtId="0" fontId="13" fillId="2" borderId="0" xfId="0" applyFont="1" applyFill="1"/>
    <xf numFmtId="0" fontId="13" fillId="2" borderId="0" xfId="0" applyFont="1" applyFill="1" applyAlignment="1">
      <alignment horizontal="center"/>
    </xf>
    <xf numFmtId="43" fontId="9" fillId="0" borderId="0" xfId="0" applyNumberFormat="1" applyFont="1" applyAlignment="1">
      <alignment vertical="center"/>
    </xf>
    <xf numFmtId="41" fontId="8" fillId="0" borderId="11" xfId="0" applyNumberFormat="1" applyFont="1" applyBorder="1"/>
    <xf numFmtId="0" fontId="10" fillId="2" borderId="0" xfId="0" applyFont="1" applyFill="1" applyAlignment="1">
      <alignment horizontal="left"/>
    </xf>
    <xf numFmtId="0" fontId="15" fillId="0" borderId="0" xfId="0" applyFont="1"/>
    <xf numFmtId="0" fontId="8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164" fontId="4" fillId="0" borderId="5" xfId="1" applyNumberFormat="1" applyFont="1" applyBorder="1" applyAlignment="1">
      <alignment horizontal="center"/>
    </xf>
    <xf numFmtId="164" fontId="4" fillId="0" borderId="9" xfId="1" applyNumberFormat="1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4" fontId="5" fillId="0" borderId="5" xfId="1" applyNumberFormat="1" applyFont="1" applyBorder="1" applyAlignment="1">
      <alignment horizontal="center"/>
    </xf>
    <xf numFmtId="164" fontId="5" fillId="0" borderId="9" xfId="1" applyNumberFormat="1" applyFont="1" applyBorder="1" applyAlignment="1">
      <alignment horizontal="center"/>
    </xf>
    <xf numFmtId="164" fontId="2" fillId="0" borderId="5" xfId="1" applyNumberFormat="1" applyFont="1" applyBorder="1" applyAlignment="1">
      <alignment horizontal="center"/>
    </xf>
    <xf numFmtId="164" fontId="2" fillId="0" borderId="9" xfId="1" applyNumberFormat="1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24</xdr:row>
      <xdr:rowOff>129540</xdr:rowOff>
    </xdr:from>
    <xdr:to>
      <xdr:col>3</xdr:col>
      <xdr:colOff>50800</xdr:colOff>
      <xdr:row>29</xdr:row>
      <xdr:rowOff>44450</xdr:rowOff>
    </xdr:to>
    <xdr:sp macro="" textlink="">
      <xdr:nvSpPr>
        <xdr:cNvPr id="19" name="Text Box 4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831850" y="4377690"/>
          <a:ext cx="2730500" cy="7086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107950</xdr:colOff>
      <xdr:row>24</xdr:row>
      <xdr:rowOff>152400</xdr:rowOff>
    </xdr:from>
    <xdr:to>
      <xdr:col>13</xdr:col>
      <xdr:colOff>88900</xdr:colOff>
      <xdr:row>29</xdr:row>
      <xdr:rowOff>91440</xdr:rowOff>
    </xdr:to>
    <xdr:sp macro="" textlink="">
      <xdr:nvSpPr>
        <xdr:cNvPr id="20" name="Text Box 6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5350510" y="4404360"/>
          <a:ext cx="3318510" cy="7772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Joaquín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2095500</xdr:colOff>
      <xdr:row>31</xdr:row>
      <xdr:rowOff>69850</xdr:rowOff>
    </xdr:from>
    <xdr:to>
      <xdr:col>10</xdr:col>
      <xdr:colOff>640080</xdr:colOff>
      <xdr:row>35</xdr:row>
      <xdr:rowOff>146050</xdr:rowOff>
    </xdr:to>
    <xdr:sp macro="" textlink="">
      <xdr:nvSpPr>
        <xdr:cNvPr id="22" name="Text Box 9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3063240" y="5495290"/>
          <a:ext cx="3505200" cy="746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30481</xdr:colOff>
      <xdr:row>0</xdr:row>
      <xdr:rowOff>0</xdr:rowOff>
    </xdr:from>
    <xdr:to>
      <xdr:col>2</xdr:col>
      <xdr:colOff>693420</xdr:colOff>
      <xdr:row>3</xdr:row>
      <xdr:rowOff>144804</xdr:rowOff>
    </xdr:to>
    <xdr:pic>
      <xdr:nvPicPr>
        <xdr:cNvPr id="7" name="Imagen 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1" y="0"/>
          <a:ext cx="845819" cy="8306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</xdr:colOff>
      <xdr:row>37</xdr:row>
      <xdr:rowOff>25400</xdr:rowOff>
    </xdr:from>
    <xdr:to>
      <xdr:col>0</xdr:col>
      <xdr:colOff>2682240</xdr:colOff>
      <xdr:row>42</xdr:row>
      <xdr:rowOff>22860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30480" y="8651240"/>
          <a:ext cx="2651760" cy="873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10</xdr:col>
      <xdr:colOff>1343025</xdr:colOff>
      <xdr:row>36</xdr:row>
      <xdr:rowOff>209550</xdr:rowOff>
    </xdr:from>
    <xdr:to>
      <xdr:col>12</xdr:col>
      <xdr:colOff>740410</xdr:colOff>
      <xdr:row>43</xdr:row>
      <xdr:rowOff>102870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99C2C2-FB6A-E67B-5664-69933DF8B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7267575"/>
          <a:ext cx="1645285" cy="15125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5"/>
  </sheetPr>
  <dimension ref="A5:P52"/>
  <sheetViews>
    <sheetView tabSelected="1" topLeftCell="B18" zoomScaleNormal="100" workbookViewId="0">
      <selection activeCell="Q45" sqref="Q45"/>
    </sheetView>
  </sheetViews>
  <sheetFormatPr baseColWidth="10" defaultColWidth="11.42578125" defaultRowHeight="18.75" x14ac:dyDescent="0.3"/>
  <cols>
    <col min="1" max="1" width="11.42578125" style="11" hidden="1" customWidth="1"/>
    <col min="2" max="2" width="2.7109375" style="10" customWidth="1"/>
    <col min="3" max="3" width="49.42578125" style="10" customWidth="1"/>
    <col min="4" max="4" width="3.42578125" style="10" customWidth="1"/>
    <col min="5" max="5" width="19.42578125" style="13" bestFit="1" customWidth="1"/>
    <col min="6" max="6" width="8.140625" style="13" customWidth="1"/>
    <col min="7" max="7" width="14.140625" style="13" hidden="1" customWidth="1"/>
    <col min="8" max="8" width="1.7109375" style="13" hidden="1" customWidth="1"/>
    <col min="9" max="9" width="13.7109375" style="13" hidden="1" customWidth="1"/>
    <col min="10" max="10" width="1.28515625" style="13" customWidth="1"/>
    <col min="11" max="11" width="23.28515625" style="10" customWidth="1"/>
    <col min="12" max="12" width="10.42578125" style="10" customWidth="1"/>
    <col min="13" max="13" width="21.140625" style="10" bestFit="1" customWidth="1"/>
    <col min="14" max="14" width="3.7109375" style="10" customWidth="1"/>
    <col min="15" max="15" width="17.42578125" style="10" customWidth="1"/>
    <col min="16" max="16" width="13.140625" style="11" bestFit="1" customWidth="1"/>
    <col min="17" max="16384" width="11.42578125" style="11"/>
  </cols>
  <sheetData>
    <row r="5" spans="2:16" ht="15" customHeight="1" x14ac:dyDescent="0.2">
      <c r="B5" s="47" t="s">
        <v>24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</row>
    <row r="6" spans="2:16" x14ac:dyDescent="0.2">
      <c r="B6" s="47" t="s">
        <v>12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</row>
    <row r="7" spans="2:16" x14ac:dyDescent="0.2">
      <c r="B7" s="47" t="s">
        <v>27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</row>
    <row r="8" spans="2:16" x14ac:dyDescent="0.2">
      <c r="B8" s="47" t="s">
        <v>13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</row>
    <row r="9" spans="2:16" ht="90" x14ac:dyDescent="0.25">
      <c r="E9" s="14" t="s">
        <v>14</v>
      </c>
      <c r="F9" s="15"/>
      <c r="G9" s="14" t="s">
        <v>15</v>
      </c>
      <c r="H9" s="16"/>
      <c r="I9" s="14" t="s">
        <v>16</v>
      </c>
      <c r="J9" s="15"/>
      <c r="K9" s="14" t="s">
        <v>17</v>
      </c>
      <c r="L9" s="15"/>
      <c r="M9" s="14" t="s">
        <v>18</v>
      </c>
      <c r="N9" s="17"/>
      <c r="O9" s="17"/>
      <c r="P9" s="18"/>
    </row>
    <row r="10" spans="2:16" x14ac:dyDescent="0.25">
      <c r="C10" s="19" t="s">
        <v>26</v>
      </c>
      <c r="D10" s="17"/>
      <c r="E10" s="20">
        <v>46598841</v>
      </c>
      <c r="F10" s="21"/>
      <c r="G10" s="20">
        <v>0</v>
      </c>
      <c r="H10" s="22"/>
      <c r="I10" s="20">
        <v>0</v>
      </c>
      <c r="J10" s="21"/>
      <c r="K10" s="22">
        <v>104935844</v>
      </c>
      <c r="L10" s="22"/>
      <c r="M10" s="22">
        <f>SUM(E10:K10)</f>
        <v>151534685</v>
      </c>
      <c r="N10" s="22"/>
      <c r="O10" s="23"/>
      <c r="P10" s="24"/>
    </row>
    <row r="11" spans="2:16" s="26" customFormat="1" x14ac:dyDescent="0.3">
      <c r="B11" s="13"/>
      <c r="C11" s="17" t="s">
        <v>19</v>
      </c>
      <c r="D11" s="17"/>
      <c r="E11" s="20">
        <v>0</v>
      </c>
      <c r="F11" s="21"/>
      <c r="G11" s="20">
        <v>0</v>
      </c>
      <c r="H11" s="22"/>
      <c r="I11" s="20"/>
      <c r="J11" s="21"/>
      <c r="K11" s="20"/>
      <c r="L11" s="22"/>
      <c r="M11" s="20">
        <f>SUM(E11,G11,I11,K11)</f>
        <v>0</v>
      </c>
      <c r="N11" s="25"/>
      <c r="O11" s="13"/>
    </row>
    <row r="12" spans="2:16" s="26" customFormat="1" x14ac:dyDescent="0.3">
      <c r="B12" s="13"/>
      <c r="C12" s="17" t="s">
        <v>20</v>
      </c>
      <c r="D12" s="17"/>
      <c r="E12" s="20">
        <v>0</v>
      </c>
      <c r="F12" s="21"/>
      <c r="G12" s="20"/>
      <c r="H12" s="22"/>
      <c r="I12" s="20">
        <v>0</v>
      </c>
      <c r="J12" s="21"/>
      <c r="K12" s="20"/>
      <c r="L12" s="22"/>
      <c r="M12" s="20">
        <f>SUM(E12,G12,I12,K12)</f>
        <v>0</v>
      </c>
      <c r="N12" s="25"/>
      <c r="O12" s="13"/>
    </row>
    <row r="13" spans="2:16" x14ac:dyDescent="0.25">
      <c r="C13" s="17" t="s">
        <v>21</v>
      </c>
      <c r="D13" s="17"/>
      <c r="E13" s="20">
        <v>0</v>
      </c>
      <c r="F13" s="21"/>
      <c r="G13" s="20"/>
      <c r="H13" s="22"/>
      <c r="I13" s="20"/>
      <c r="J13" s="21"/>
      <c r="K13" s="22"/>
      <c r="L13" s="22"/>
      <c r="M13" s="22">
        <f>SUM(E13,G13,I13,K13)</f>
        <v>0</v>
      </c>
      <c r="N13" s="17"/>
      <c r="O13" s="27"/>
    </row>
    <row r="14" spans="2:16" x14ac:dyDescent="0.25">
      <c r="C14" s="17" t="s">
        <v>22</v>
      </c>
      <c r="D14" s="17"/>
      <c r="E14" s="28">
        <v>0</v>
      </c>
      <c r="F14" s="21"/>
      <c r="G14" s="20"/>
      <c r="H14" s="22"/>
      <c r="I14" s="20"/>
      <c r="J14" s="21"/>
      <c r="K14" s="29">
        <v>-10478295</v>
      </c>
      <c r="L14" s="22"/>
      <c r="M14" s="29">
        <f>SUM(E14,G14,I14,K14)</f>
        <v>-10478295</v>
      </c>
      <c r="N14" s="17"/>
      <c r="O14" s="27"/>
    </row>
    <row r="15" spans="2:16" ht="19.5" thickBot="1" x14ac:dyDescent="0.3">
      <c r="C15" s="19" t="s">
        <v>28</v>
      </c>
      <c r="D15" s="17"/>
      <c r="E15" s="44">
        <f>SUM(E10:E14)</f>
        <v>46598841</v>
      </c>
      <c r="F15" s="31"/>
      <c r="G15" s="30">
        <f>SUM(G10:G14)</f>
        <v>0</v>
      </c>
      <c r="H15" s="32"/>
      <c r="I15" s="30">
        <f>SUM(I10:I14)</f>
        <v>0</v>
      </c>
      <c r="J15" s="31"/>
      <c r="K15" s="38">
        <f>SUM(K10:K14)</f>
        <v>94457549</v>
      </c>
      <c r="L15" s="32"/>
      <c r="M15" s="36">
        <f>SUM(M10:M14)</f>
        <v>141056390</v>
      </c>
      <c r="N15" s="17"/>
      <c r="O15" s="43"/>
    </row>
    <row r="16" spans="2:16" ht="19.5" thickTop="1" x14ac:dyDescent="0.25">
      <c r="C16" s="17" t="s">
        <v>0</v>
      </c>
      <c r="D16" s="17"/>
      <c r="E16" s="20"/>
      <c r="F16" s="20"/>
      <c r="G16" s="20"/>
      <c r="H16" s="22"/>
      <c r="I16" s="20"/>
      <c r="J16" s="20"/>
      <c r="K16" s="22"/>
      <c r="L16" s="22"/>
      <c r="M16" s="22"/>
      <c r="N16" s="17"/>
    </row>
    <row r="17" spans="2:15" x14ac:dyDescent="0.25">
      <c r="C17" s="17"/>
      <c r="D17" s="17"/>
      <c r="E17" s="20"/>
      <c r="F17" s="20"/>
      <c r="G17" s="20"/>
      <c r="H17" s="22"/>
      <c r="I17" s="20"/>
      <c r="J17" s="20"/>
      <c r="K17" s="22"/>
      <c r="L17" s="22"/>
      <c r="M17" s="22"/>
      <c r="N17" s="17"/>
    </row>
    <row r="18" spans="2:15" s="26" customFormat="1" x14ac:dyDescent="0.3">
      <c r="B18" s="13"/>
      <c r="C18" s="33" t="s">
        <v>19</v>
      </c>
      <c r="D18" s="17"/>
      <c r="E18" s="20">
        <v>46598841</v>
      </c>
      <c r="F18" s="21"/>
      <c r="G18" s="20">
        <v>0</v>
      </c>
      <c r="H18" s="22"/>
      <c r="I18" s="20"/>
      <c r="J18" s="21"/>
      <c r="K18" s="20">
        <v>94457549</v>
      </c>
      <c r="L18" s="22"/>
      <c r="M18" s="20">
        <v>141056390</v>
      </c>
      <c r="N18" s="25"/>
      <c r="O18" s="13"/>
    </row>
    <row r="19" spans="2:15" s="26" customFormat="1" ht="36" x14ac:dyDescent="0.3">
      <c r="B19" s="13"/>
      <c r="C19" s="33" t="s">
        <v>20</v>
      </c>
      <c r="D19" s="17"/>
      <c r="E19" s="20">
        <v>0</v>
      </c>
      <c r="F19" s="21"/>
      <c r="G19" s="20"/>
      <c r="H19" s="22"/>
      <c r="I19" s="20">
        <v>0</v>
      </c>
      <c r="J19" s="21"/>
      <c r="K19" s="20"/>
      <c r="L19" s="22"/>
      <c r="M19" s="20">
        <f>SUM(E19,G19,I19,K19)</f>
        <v>0</v>
      </c>
      <c r="N19" s="25"/>
      <c r="O19" s="13"/>
    </row>
    <row r="20" spans="2:15" s="26" customFormat="1" ht="36.75" x14ac:dyDescent="0.3">
      <c r="B20" s="13"/>
      <c r="C20" s="34" t="s">
        <v>23</v>
      </c>
      <c r="D20" s="17"/>
      <c r="E20" s="20">
        <v>0</v>
      </c>
      <c r="F20" s="21"/>
      <c r="G20" s="20"/>
      <c r="H20" s="22"/>
      <c r="I20" s="20">
        <v>0</v>
      </c>
      <c r="J20" s="21"/>
      <c r="K20" s="20">
        <v>0</v>
      </c>
      <c r="L20" s="22"/>
      <c r="M20" s="20">
        <f>SUM(E20,G20,I20,K20)</f>
        <v>0</v>
      </c>
      <c r="N20" s="25"/>
      <c r="O20" s="13"/>
    </row>
    <row r="21" spans="2:15" x14ac:dyDescent="0.25">
      <c r="C21" s="33" t="s">
        <v>21</v>
      </c>
      <c r="D21" s="17"/>
      <c r="E21" s="20">
        <v>0</v>
      </c>
      <c r="F21" s="21"/>
      <c r="G21" s="20"/>
      <c r="H21" s="22"/>
      <c r="I21" s="20"/>
      <c r="J21" s="21"/>
      <c r="K21" s="22">
        <v>0</v>
      </c>
      <c r="L21" s="22"/>
      <c r="M21" s="22">
        <f>SUM(E21,G21,I21,K21)</f>
        <v>0</v>
      </c>
      <c r="N21" s="17"/>
    </row>
    <row r="22" spans="2:15" x14ac:dyDescent="0.25">
      <c r="C22" s="33" t="s">
        <v>22</v>
      </c>
      <c r="D22" s="17"/>
      <c r="E22" s="28">
        <v>0</v>
      </c>
      <c r="F22" s="21"/>
      <c r="G22" s="20"/>
      <c r="H22" s="22"/>
      <c r="I22" s="20"/>
      <c r="J22" s="21"/>
      <c r="K22" s="35">
        <v>-4704321.13</v>
      </c>
      <c r="L22" s="22"/>
      <c r="M22" s="35">
        <f>SUM(E22,G22,I22,K22)</f>
        <v>-4704321.13</v>
      </c>
      <c r="N22" s="17"/>
    </row>
    <row r="23" spans="2:15" ht="19.5" thickBot="1" x14ac:dyDescent="0.3">
      <c r="B23" s="12"/>
      <c r="C23" s="19" t="s">
        <v>29</v>
      </c>
      <c r="D23" s="17"/>
      <c r="E23" s="36">
        <f>SUM(E18:E22)</f>
        <v>46598841</v>
      </c>
      <c r="F23" s="37"/>
      <c r="G23" s="32">
        <f>SUM(G22,G15)</f>
        <v>0</v>
      </c>
      <c r="H23" s="20"/>
      <c r="I23" s="32">
        <f>SUM(I22,I15)</f>
        <v>0</v>
      </c>
      <c r="J23" s="37"/>
      <c r="K23" s="38">
        <f>SUM(K18:K22)</f>
        <v>89753227.870000005</v>
      </c>
      <c r="L23" s="22"/>
      <c r="M23" s="39">
        <f>SUM(M18:M22)</f>
        <v>136352068.87</v>
      </c>
      <c r="N23" s="17"/>
      <c r="O23" s="23"/>
    </row>
    <row r="24" spans="2:15" ht="19.5" thickTop="1" x14ac:dyDescent="0.3">
      <c r="B24" s="12"/>
      <c r="E24" s="40"/>
      <c r="F24" s="40"/>
      <c r="G24" s="40"/>
      <c r="H24" s="40"/>
      <c r="I24" s="40"/>
      <c r="J24" s="40"/>
      <c r="K24" s="27"/>
      <c r="L24" s="27"/>
      <c r="M24" s="27"/>
    </row>
    <row r="25" spans="2:15" s="41" customFormat="1" ht="18" hidden="1" x14ac:dyDescent="0.25">
      <c r="E25" s="42"/>
    </row>
    <row r="26" spans="2:15" s="41" customFormat="1" ht="18" hidden="1" x14ac:dyDescent="0.25">
      <c r="E26" s="42"/>
    </row>
    <row r="27" spans="2:15" s="41" customFormat="1" ht="18" hidden="1" x14ac:dyDescent="0.25"/>
    <row r="28" spans="2:15" s="41" customFormat="1" ht="18" hidden="1" x14ac:dyDescent="0.25"/>
    <row r="29" spans="2:15" s="41" customFormat="1" ht="18" hidden="1" x14ac:dyDescent="0.25"/>
    <row r="30" spans="2:15" s="41" customFormat="1" ht="18" hidden="1" x14ac:dyDescent="0.25"/>
    <row r="31" spans="2:15" s="41" customFormat="1" ht="18" hidden="1" x14ac:dyDescent="0.25"/>
    <row r="32" spans="2:15" s="41" customFormat="1" ht="18" hidden="1" x14ac:dyDescent="0.25"/>
    <row r="33" spans="2:13" s="41" customFormat="1" ht="18" hidden="1" x14ac:dyDescent="0.25"/>
    <row r="34" spans="2:13" s="41" customFormat="1" ht="18" hidden="1" x14ac:dyDescent="0.25"/>
    <row r="35" spans="2:13" s="41" customFormat="1" ht="18" hidden="1" x14ac:dyDescent="0.25"/>
    <row r="36" spans="2:13" hidden="1" x14ac:dyDescent="0.3">
      <c r="B36" s="12"/>
      <c r="E36" s="40"/>
      <c r="F36" s="40"/>
      <c r="G36" s="40"/>
      <c r="H36" s="40"/>
      <c r="I36" s="40"/>
      <c r="J36" s="40"/>
      <c r="K36" s="27"/>
      <c r="L36" s="27"/>
      <c r="M36" s="27"/>
    </row>
    <row r="37" spans="2:13" s="9" customFormat="1" x14ac:dyDescent="0.3"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</row>
    <row r="38" spans="2:13" s="41" customFormat="1" x14ac:dyDescent="0.3">
      <c r="C38" s="45" t="s">
        <v>25</v>
      </c>
      <c r="D38" s="10"/>
      <c r="E38" s="13"/>
      <c r="F38" s="13"/>
      <c r="G38" s="13"/>
      <c r="H38" s="13"/>
      <c r="I38" s="13"/>
      <c r="J38" s="13"/>
      <c r="K38" s="10"/>
    </row>
    <row r="39" spans="2:13" s="41" customFormat="1" ht="18" x14ac:dyDescent="0.25">
      <c r="D39" s="42"/>
    </row>
    <row r="40" spans="2:13" s="41" customFormat="1" ht="18" x14ac:dyDescent="0.25"/>
    <row r="41" spans="2:13" s="41" customFormat="1" ht="18" x14ac:dyDescent="0.25"/>
    <row r="42" spans="2:13" s="41" customFormat="1" ht="18" x14ac:dyDescent="0.25"/>
    <row r="43" spans="2:13" s="41" customFormat="1" ht="18" x14ac:dyDescent="0.25"/>
    <row r="44" spans="2:13" s="41" customFormat="1" ht="18" x14ac:dyDescent="0.25"/>
    <row r="45" spans="2:13" s="41" customFormat="1" ht="18" x14ac:dyDescent="0.25"/>
    <row r="46" spans="2:13" s="41" customFormat="1" ht="18" x14ac:dyDescent="0.25"/>
    <row r="47" spans="2:13" s="41" customFormat="1" ht="18" x14ac:dyDescent="0.25"/>
    <row r="48" spans="2:13" s="41" customFormat="1" ht="18" x14ac:dyDescent="0.25"/>
    <row r="49" spans="3:15" x14ac:dyDescent="0.3">
      <c r="D49" s="40"/>
      <c r="E49" s="40"/>
      <c r="F49" s="40"/>
      <c r="G49" s="40"/>
      <c r="H49" s="40"/>
      <c r="I49" s="40"/>
      <c r="J49" s="27"/>
      <c r="K49" s="27"/>
      <c r="L49" s="27"/>
      <c r="O49" s="11"/>
    </row>
    <row r="50" spans="3:15" s="9" customFormat="1" x14ac:dyDescent="0.3"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</row>
    <row r="51" spans="3:15" s="9" customFormat="1" x14ac:dyDescent="0.3"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</row>
    <row r="52" spans="3:15" x14ac:dyDescent="0.3">
      <c r="C52" s="45"/>
    </row>
  </sheetData>
  <mergeCells count="4">
    <mergeCell ref="B8:M8"/>
    <mergeCell ref="B5:M5"/>
    <mergeCell ref="B6:M6"/>
    <mergeCell ref="B7:M7"/>
  </mergeCells>
  <phoneticPr fontId="3" type="noConversion"/>
  <pageMargins left="1.1023622047244095" right="0.74803149606299213" top="0.39370078740157483" bottom="0.23622047244094491" header="0.23622047244094491" footer="0"/>
  <pageSetup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8:G35"/>
  <sheetViews>
    <sheetView workbookViewId="0">
      <selection activeCell="M5" sqref="M5"/>
    </sheetView>
  </sheetViews>
  <sheetFormatPr baseColWidth="10" defaultRowHeight="12.75" x14ac:dyDescent="0.2"/>
  <cols>
    <col min="4" max="4" width="13.28515625" bestFit="1" customWidth="1"/>
    <col min="5" max="5" width="17" bestFit="1" customWidth="1"/>
    <col min="6" max="6" width="18.5703125" customWidth="1"/>
    <col min="7" max="7" width="17" bestFit="1" customWidth="1"/>
  </cols>
  <sheetData>
    <row r="8" spans="2:7" ht="12.4" customHeight="1" x14ac:dyDescent="0.2">
      <c r="B8" s="50"/>
      <c r="C8" s="51"/>
      <c r="D8" s="60" t="s">
        <v>1</v>
      </c>
      <c r="E8" s="60" t="s">
        <v>2</v>
      </c>
      <c r="F8" s="60" t="s">
        <v>7</v>
      </c>
      <c r="G8" s="54" t="s">
        <v>3</v>
      </c>
    </row>
    <row r="9" spans="2:7" ht="25.5" customHeight="1" x14ac:dyDescent="0.2">
      <c r="B9" s="52"/>
      <c r="C9" s="53"/>
      <c r="D9" s="61"/>
      <c r="E9" s="61"/>
      <c r="F9" s="61"/>
      <c r="G9" s="55"/>
    </row>
    <row r="10" spans="2:7" x14ac:dyDescent="0.2">
      <c r="D10" s="1"/>
      <c r="E10" s="1"/>
      <c r="F10" s="1"/>
      <c r="G10" s="1"/>
    </row>
    <row r="11" spans="2:7" ht="12.4" hidden="1" customHeight="1" x14ac:dyDescent="0.2">
      <c r="B11" s="48" t="s">
        <v>8</v>
      </c>
      <c r="C11" s="48"/>
      <c r="D11" s="3"/>
      <c r="E11" s="3"/>
      <c r="F11" s="3"/>
      <c r="G11" s="3"/>
    </row>
    <row r="12" spans="2:7" ht="28.9" customHeight="1" x14ac:dyDescent="0.2">
      <c r="B12" s="48"/>
      <c r="C12" s="48"/>
      <c r="D12" s="4">
        <v>34123.97</v>
      </c>
      <c r="E12" s="4">
        <v>40730750.799999997</v>
      </c>
      <c r="F12" s="4">
        <v>14368519.59</v>
      </c>
      <c r="G12" s="5">
        <f>+D12+E12+F12</f>
        <v>55133394.359999999</v>
      </c>
    </row>
    <row r="13" spans="2:7" ht="14.25" x14ac:dyDescent="0.2">
      <c r="B13" s="56" t="s">
        <v>4</v>
      </c>
      <c r="C13" s="57"/>
      <c r="D13" s="4">
        <v>0</v>
      </c>
      <c r="E13" s="4">
        <v>0</v>
      </c>
      <c r="F13" s="4">
        <v>0</v>
      </c>
      <c r="G13" s="4">
        <v>0</v>
      </c>
    </row>
    <row r="14" spans="2:7" ht="14.25" x14ac:dyDescent="0.2">
      <c r="B14" s="7" t="s">
        <v>5</v>
      </c>
      <c r="C14" s="8"/>
      <c r="D14" s="4">
        <v>0</v>
      </c>
      <c r="E14" s="4">
        <v>0</v>
      </c>
      <c r="F14" s="4">
        <v>0</v>
      </c>
      <c r="G14" s="4">
        <v>0</v>
      </c>
    </row>
    <row r="15" spans="2:7" ht="7.15" hidden="1" customHeight="1" x14ac:dyDescent="0.2">
      <c r="B15" s="49" t="s">
        <v>9</v>
      </c>
      <c r="C15" s="49"/>
      <c r="D15" s="4"/>
      <c r="E15" s="4"/>
      <c r="F15" s="4"/>
      <c r="G15" s="4"/>
    </row>
    <row r="16" spans="2:7" ht="25.5" customHeight="1" x14ac:dyDescent="0.2">
      <c r="B16" s="49"/>
      <c r="C16" s="49"/>
      <c r="D16" s="4">
        <v>-27886.58</v>
      </c>
      <c r="E16" s="4">
        <v>-26824717.809999999</v>
      </c>
      <c r="F16" s="4">
        <v>-10223446.789999999</v>
      </c>
      <c r="G16" s="4">
        <f>SUM(D16:F16)</f>
        <v>-37076051.179999992</v>
      </c>
    </row>
    <row r="17" spans="2:7" ht="20.65" customHeight="1" x14ac:dyDescent="0.2">
      <c r="B17" s="48" t="s">
        <v>6</v>
      </c>
      <c r="C17" s="48"/>
      <c r="D17" s="58">
        <f>+D12+D16</f>
        <v>6237.3899999999994</v>
      </c>
      <c r="E17" s="58">
        <f>+E12+E16</f>
        <v>13906032.989999998</v>
      </c>
      <c r="F17" s="58">
        <f>+F12+F16</f>
        <v>4145072.8000000007</v>
      </c>
      <c r="G17" s="58">
        <f>+G12+G16</f>
        <v>18057343.180000007</v>
      </c>
    </row>
    <row r="18" spans="2:7" ht="21" customHeight="1" x14ac:dyDescent="0.2">
      <c r="B18" s="48"/>
      <c r="C18" s="48"/>
      <c r="D18" s="59"/>
      <c r="E18" s="59"/>
      <c r="F18" s="59"/>
      <c r="G18" s="59"/>
    </row>
    <row r="19" spans="2:7" ht="15" x14ac:dyDescent="0.25">
      <c r="B19" s="62"/>
      <c r="C19" s="63"/>
      <c r="D19" s="4"/>
      <c r="E19" s="4"/>
      <c r="F19" s="4"/>
      <c r="G19" s="6"/>
    </row>
    <row r="20" spans="2:7" ht="14.25" x14ac:dyDescent="0.2">
      <c r="B20" s="3" t="s">
        <v>10</v>
      </c>
      <c r="C20" s="3"/>
      <c r="D20" s="4">
        <f>+D12</f>
        <v>34123.97</v>
      </c>
      <c r="E20" s="4">
        <f>40680206.41+87941.48</f>
        <v>40768147.889999993</v>
      </c>
      <c r="F20" s="4">
        <v>14368519.59</v>
      </c>
      <c r="G20" s="4">
        <f>+D20+E20+F20</f>
        <v>55170791.449999988</v>
      </c>
    </row>
    <row r="21" spans="2:7" x14ac:dyDescent="0.2">
      <c r="B21" s="49" t="s">
        <v>9</v>
      </c>
      <c r="C21" s="49"/>
      <c r="D21" s="64">
        <v>-27993.33</v>
      </c>
      <c r="E21" s="64">
        <f>-27118990.92</f>
        <v>-27118990.920000002</v>
      </c>
      <c r="F21" s="64">
        <v>-10395322.83</v>
      </c>
      <c r="G21" s="64">
        <f>+D21+E21+F21</f>
        <v>-37542307.079999998</v>
      </c>
    </row>
    <row r="22" spans="2:7" x14ac:dyDescent="0.2">
      <c r="B22" s="49"/>
      <c r="C22" s="49"/>
      <c r="D22" s="65"/>
      <c r="E22" s="65"/>
      <c r="F22" s="65"/>
      <c r="G22" s="65"/>
    </row>
    <row r="23" spans="2:7" x14ac:dyDescent="0.2">
      <c r="B23" s="48" t="s">
        <v>11</v>
      </c>
      <c r="C23" s="48"/>
      <c r="D23" s="66">
        <f>+D20+D21</f>
        <v>6130.6399999999994</v>
      </c>
      <c r="E23" s="66">
        <f>+E20+E21</f>
        <v>13649156.969999991</v>
      </c>
      <c r="F23" s="66">
        <f>+F20+F21</f>
        <v>3973196.76</v>
      </c>
      <c r="G23" s="66">
        <f>+G20+G21</f>
        <v>17628484.36999999</v>
      </c>
    </row>
    <row r="24" spans="2:7" ht="13.9" customHeight="1" x14ac:dyDescent="0.2">
      <c r="B24" s="48"/>
      <c r="C24" s="48"/>
      <c r="D24" s="67"/>
      <c r="E24" s="67"/>
      <c r="F24" s="67"/>
      <c r="G24" s="67"/>
    </row>
    <row r="25" spans="2:7" x14ac:dyDescent="0.2">
      <c r="D25" s="2"/>
      <c r="E25" s="2"/>
      <c r="F25" s="2"/>
      <c r="G25" s="2"/>
    </row>
    <row r="26" spans="2:7" x14ac:dyDescent="0.2">
      <c r="D26" s="2"/>
      <c r="E26" s="2"/>
      <c r="F26" s="2"/>
      <c r="G26" s="2"/>
    </row>
    <row r="27" spans="2:7" x14ac:dyDescent="0.2">
      <c r="D27" s="2"/>
      <c r="E27" s="2"/>
      <c r="F27" s="2"/>
      <c r="G27" s="2"/>
    </row>
    <row r="28" spans="2:7" x14ac:dyDescent="0.2">
      <c r="D28" s="2"/>
      <c r="E28" s="2"/>
      <c r="F28" s="2"/>
      <c r="G28" s="2"/>
    </row>
    <row r="29" spans="2:7" x14ac:dyDescent="0.2">
      <c r="D29" s="2"/>
      <c r="E29" s="2"/>
      <c r="F29" s="2"/>
      <c r="G29" s="2"/>
    </row>
    <row r="30" spans="2:7" x14ac:dyDescent="0.2">
      <c r="D30" s="2"/>
      <c r="E30" s="2"/>
      <c r="F30" s="2"/>
      <c r="G30" s="2"/>
    </row>
    <row r="31" spans="2:7" x14ac:dyDescent="0.2">
      <c r="D31" s="2"/>
      <c r="E31" s="2"/>
      <c r="F31" s="2"/>
      <c r="G31" s="2"/>
    </row>
    <row r="32" spans="2:7" x14ac:dyDescent="0.2">
      <c r="D32" s="2"/>
      <c r="E32" s="2"/>
      <c r="F32" s="2"/>
      <c r="G32" s="2"/>
    </row>
    <row r="33" spans="4:7" x14ac:dyDescent="0.2">
      <c r="D33" s="2"/>
      <c r="E33" s="2"/>
      <c r="F33" s="2"/>
      <c r="G33" s="2"/>
    </row>
    <row r="34" spans="4:7" x14ac:dyDescent="0.2">
      <c r="D34" s="2"/>
      <c r="E34" s="2"/>
      <c r="F34" s="2"/>
      <c r="G34" s="2"/>
    </row>
    <row r="35" spans="4:7" x14ac:dyDescent="0.2">
      <c r="D35" s="2"/>
      <c r="E35" s="2"/>
      <c r="F35" s="2"/>
      <c r="G35" s="2"/>
    </row>
  </sheetData>
  <mergeCells count="24">
    <mergeCell ref="F17:F18"/>
    <mergeCell ref="G17:G18"/>
    <mergeCell ref="F21:F22"/>
    <mergeCell ref="G21:G22"/>
    <mergeCell ref="D23:D24"/>
    <mergeCell ref="E23:E24"/>
    <mergeCell ref="F23:F24"/>
    <mergeCell ref="G23:G24"/>
    <mergeCell ref="B17:C18"/>
    <mergeCell ref="B21:C22"/>
    <mergeCell ref="B23:C24"/>
    <mergeCell ref="B8:C9"/>
    <mergeCell ref="G8:G9"/>
    <mergeCell ref="B13:C13"/>
    <mergeCell ref="D17:D18"/>
    <mergeCell ref="E17:E18"/>
    <mergeCell ref="D8:D9"/>
    <mergeCell ref="E8:E9"/>
    <mergeCell ref="F8:F9"/>
    <mergeCell ref="B11:C12"/>
    <mergeCell ref="B15:C16"/>
    <mergeCell ref="B19:C19"/>
    <mergeCell ref="D21:D22"/>
    <mergeCell ref="E21:E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CAMBIO PATRIM.</vt:lpstr>
      <vt:lpstr>CUADRO DE ACTIVOS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Edita Peña</cp:lastModifiedBy>
  <cp:lastPrinted>2025-01-20T14:45:53Z</cp:lastPrinted>
  <dcterms:created xsi:type="dcterms:W3CDTF">1996-11-27T10:00:04Z</dcterms:created>
  <dcterms:modified xsi:type="dcterms:W3CDTF">2025-01-22T18:15:01Z</dcterms:modified>
</cp:coreProperties>
</file>