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e.pena\Desktop\PAG.WEB\AÑO 2022\DIC.2022\CIERRE ENERO-DICIEMBRE 2022-2021\"/>
    </mc:Choice>
  </mc:AlternateContent>
  <bookViews>
    <workbookView xWindow="0" yWindow="0" windowWidth="19200" windowHeight="6888" activeTab="1"/>
  </bookViews>
  <sheets>
    <sheet name="ESTADO EJECUCION PRESUPUESTA" sheetId="17" r:id="rId1"/>
    <sheet name="EJEC. DE GASTOS Y APLIC.FINAN." sheetId="19" r:id="rId2"/>
    <sheet name="CUADRO DE ACTIVOS" sheetId="13" state="hidden" r:id="rId3"/>
  </sheets>
  <definedNames>
    <definedName name="_xlnm.Print_Area" localSheetId="0">'ESTADO EJECUCION PRESUPUESTA'!$A$1:$G$39</definedName>
  </definedNames>
  <calcPr calcId="152511"/>
  <fileRecoveryPr autoRecover="0"/>
</workbook>
</file>

<file path=xl/calcChain.xml><?xml version="1.0" encoding="utf-8"?>
<calcChain xmlns="http://schemas.openxmlformats.org/spreadsheetml/2006/main">
  <c r="G19" i="17" l="1"/>
  <c r="G18" i="17"/>
  <c r="F18" i="17"/>
  <c r="G17" i="17"/>
  <c r="F17" i="17"/>
  <c r="G16" i="17"/>
  <c r="F16" i="17"/>
  <c r="G15" i="17"/>
  <c r="F15" i="17"/>
  <c r="E14" i="17"/>
  <c r="E12" i="17" s="1"/>
  <c r="F12" i="17" s="1"/>
  <c r="G13" i="17"/>
  <c r="F13" i="17"/>
  <c r="D12" i="17"/>
  <c r="G11" i="17"/>
  <c r="F11" i="17"/>
  <c r="G10" i="17"/>
  <c r="F10" i="17"/>
  <c r="G9" i="17"/>
  <c r="E8" i="17"/>
  <c r="F8" i="17" s="1"/>
  <c r="D8" i="17"/>
  <c r="G14" i="17" l="1"/>
  <c r="F20" i="17"/>
  <c r="G12" i="17"/>
  <c r="G8" i="17"/>
  <c r="D20" i="17"/>
  <c r="F14" i="17"/>
  <c r="E20" i="17"/>
  <c r="G20" i="17" l="1"/>
  <c r="G21" i="13" l="1"/>
  <c r="E20" i="13"/>
  <c r="E21" i="13"/>
  <c r="E23" i="13" l="1"/>
  <c r="F23" i="13"/>
  <c r="D20" i="13"/>
  <c r="G20" i="13" s="1"/>
  <c r="E17" i="13"/>
  <c r="F17" i="13"/>
  <c r="D17" i="13"/>
  <c r="G16" i="13"/>
  <c r="G12" i="13"/>
  <c r="D23" i="13" l="1"/>
  <c r="G23" i="13"/>
  <c r="G17" i="13"/>
</calcChain>
</file>

<file path=xl/sharedStrings.xml><?xml version="1.0" encoding="utf-8"?>
<sst xmlns="http://schemas.openxmlformats.org/spreadsheetml/2006/main" count="131" uniqueCount="130">
  <si>
    <t>Maquinarias y Equipos</t>
  </si>
  <si>
    <t>Mobiliarios y equipos de oficinas</t>
  </si>
  <si>
    <t>Total</t>
  </si>
  <si>
    <t>Adicionales</t>
  </si>
  <si>
    <t>Retiros</t>
  </si>
  <si>
    <t>Saldo al final del periodo Noviembre 2019</t>
  </si>
  <si>
    <t>Equipos de transportes y otros</t>
  </si>
  <si>
    <t>Costo de adquisicion inicio octubre 2019</t>
  </si>
  <si>
    <t>Depreciacion  Acumulada</t>
  </si>
  <si>
    <t>Al inicio del periodo</t>
  </si>
  <si>
    <t>Saldo al final del periodo Diciembre 2019</t>
  </si>
  <si>
    <t xml:space="preserve">Estado de Comparación de los Importes Presupuestados y Realizados </t>
  </si>
  <si>
    <t>Durante el período Terminado al 31 de diciembre 2022</t>
  </si>
  <si>
    <t>Presupuesto sobre la Base de Efectivo (5150)</t>
  </si>
  <si>
    <t>(Clasificación de Ingresos y Gastos por Objeto)</t>
  </si>
  <si>
    <t xml:space="preserve">                    </t>
  </si>
  <si>
    <t>Presupuesto Reformado (A)</t>
  </si>
  <si>
    <t>Presupuesto Ejecutado (B)</t>
  </si>
  <si>
    <t>% de Variac Ejecución (C=B/A)</t>
  </si>
  <si>
    <t>Variación (D=A-B)</t>
  </si>
  <si>
    <t>Ingresos totales</t>
  </si>
  <si>
    <t>Donaciones</t>
  </si>
  <si>
    <t>Transferencias Cte.y Capital</t>
  </si>
  <si>
    <t xml:space="preserve">                                                                        </t>
  </si>
  <si>
    <t>Ingresos por contraprestación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</si>
  <si>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</si>
  <si>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</si>
  <si>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</si>
  <si>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</si>
  <si>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</si>
  <si>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</t>
  </si>
  <si>
    <t>Bienes muebles, inmuebles e intangibles</t>
  </si>
  <si>
    <t>Disminución de pasivos</t>
  </si>
  <si>
    <t>Disminución de Fondos de Terceros</t>
  </si>
  <si>
    <r>
      <rPr>
        <b/>
        <sz val="10"/>
        <color rgb="FF231F20"/>
        <rFont val="Times New Roman"/>
        <family val="1"/>
      </rPr>
      <t>Resultado financiero (1-2)</t>
    </r>
  </si>
  <si>
    <t>NOTA: Diferencias en cuentas No Regularización</t>
  </si>
  <si>
    <t>CONSEJO NACIONAL DE ZONAS FRANCAS DE EXPORTACIÓN</t>
  </si>
  <si>
    <t>CNZFE</t>
  </si>
  <si>
    <t>Al 31 de Diciembre 2022</t>
  </si>
  <si>
    <t xml:space="preserve">Ejecución de Gasto y Aplicaciones Financieras </t>
  </si>
  <si>
    <t>En RD$</t>
  </si>
  <si>
    <t>DETALLE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</si>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</sst>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###0;###0"/>
    <numFmt numFmtId="167" formatCode="###0.0;###0.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Tahoma"/>
      <family val="2"/>
    </font>
    <font>
      <b/>
      <sz val="11"/>
      <color rgb="FF231F20"/>
      <name val="Tahoma"/>
      <family val="2"/>
    </font>
    <font>
      <b/>
      <sz val="10"/>
      <color rgb="FF231F20"/>
      <name val="Times New Roman"/>
      <family val="1"/>
    </font>
    <font>
      <b/>
      <sz val="11"/>
      <color rgb="FF000000"/>
      <name val="Tahoma"/>
      <family val="2"/>
    </font>
    <font>
      <b/>
      <sz val="10"/>
      <color rgb="FF000000"/>
      <name val="Times New Roman"/>
      <family val="1"/>
    </font>
    <font>
      <sz val="11"/>
      <color theme="1"/>
      <name val="Tahoma"/>
      <family val="2"/>
    </font>
    <font>
      <b/>
      <sz val="11"/>
      <name val="Times New Roman"/>
      <family val="1"/>
    </font>
    <font>
      <b/>
      <sz val="11"/>
      <color rgb="FF000000"/>
      <name val="Times New Roman"/>
      <family val="2"/>
    </font>
    <font>
      <b/>
      <sz val="11"/>
      <color theme="1"/>
      <name val="Times New Roman"/>
      <family val="1"/>
    </font>
    <font>
      <sz val="10"/>
      <color rgb="FF000000"/>
      <name val="Times New Roman"/>
      <family val="2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sz val="10"/>
      <name val="Tahoma"/>
      <family val="2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0" fontId="9" fillId="0" borderId="0"/>
  </cellStyleXfs>
  <cellXfs count="89">
    <xf numFmtId="0" fontId="0" fillId="0" borderId="0" xfId="0"/>
    <xf numFmtId="0" fontId="3" fillId="0" borderId="0" xfId="0" applyFont="1"/>
    <xf numFmtId="164" fontId="0" fillId="0" borderId="0" xfId="1" applyNumberFormat="1" applyFont="1"/>
    <xf numFmtId="0" fontId="5" fillId="0" borderId="1" xfId="0" applyFont="1" applyBorder="1"/>
    <xf numFmtId="164" fontId="5" fillId="0" borderId="1" xfId="1" applyNumberFormat="1" applyFont="1" applyBorder="1"/>
    <xf numFmtId="164" fontId="5" fillId="0" borderId="1" xfId="1" applyNumberFormat="1" applyFont="1" applyBorder="1" applyAlignment="1">
      <alignment horizontal="right"/>
    </xf>
    <xf numFmtId="164" fontId="4" fillId="0" borderId="1" xfId="1" applyNumberFormat="1" applyFont="1" applyBorder="1"/>
    <xf numFmtId="0" fontId="5" fillId="0" borderId="2" xfId="0" applyFont="1" applyBorder="1" applyAlignment="1"/>
    <xf numFmtId="0" fontId="5" fillId="0" borderId="3" xfId="0" applyFont="1" applyBorder="1" applyAlignment="1"/>
    <xf numFmtId="0" fontId="6" fillId="0" borderId="0" xfId="0" applyFont="1" applyBorder="1"/>
    <xf numFmtId="0" fontId="8" fillId="0" borderId="0" xfId="0" applyFont="1"/>
    <xf numFmtId="0" fontId="8" fillId="2" borderId="0" xfId="0" applyFont="1" applyFill="1"/>
    <xf numFmtId="0" fontId="8" fillId="0" borderId="0" xfId="0" applyFont="1" applyFill="1"/>
    <xf numFmtId="0" fontId="7" fillId="2" borderId="0" xfId="0" applyFont="1" applyFill="1" applyAlignment="1">
      <alignment horizontal="left" indent="3"/>
    </xf>
    <xf numFmtId="0" fontId="7" fillId="2" borderId="0" xfId="0" applyFont="1" applyFill="1" applyAlignment="1">
      <alignment horizontal="left" indent="4"/>
    </xf>
    <xf numFmtId="0" fontId="8" fillId="2" borderId="0" xfId="0" applyFont="1" applyFill="1" applyAlignment="1">
      <alignment horizontal="left" indent="4"/>
    </xf>
    <xf numFmtId="0" fontId="8" fillId="0" borderId="0" xfId="0" applyFont="1" applyFill="1" applyBorder="1"/>
    <xf numFmtId="165" fontId="8" fillId="0" borderId="0" xfId="1" applyFont="1" applyFill="1"/>
    <xf numFmtId="0" fontId="8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2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Border="1"/>
    <xf numFmtId="0" fontId="1" fillId="0" borderId="0" xfId="0" applyFont="1" applyBorder="1"/>
    <xf numFmtId="0" fontId="16" fillId="0" borderId="0" xfId="0" applyFont="1" applyFill="1" applyBorder="1" applyAlignment="1">
      <alignment horizontal="center" vertical="top" wrapText="1"/>
    </xf>
    <xf numFmtId="166" fontId="17" fillId="0" borderId="0" xfId="0" applyNumberFormat="1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165" fontId="18" fillId="0" borderId="0" xfId="1" applyFont="1" applyBorder="1" applyAlignment="1"/>
    <xf numFmtId="165" fontId="16" fillId="0" borderId="0" xfId="1" applyFont="1" applyFill="1" applyBorder="1" applyAlignment="1">
      <alignment horizontal="center" vertical="top" wrapText="1"/>
    </xf>
    <xf numFmtId="167" fontId="19" fillId="0" borderId="0" xfId="0" applyNumberFormat="1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left" vertical="top" wrapText="1"/>
    </xf>
    <xf numFmtId="165" fontId="21" fillId="0" borderId="0" xfId="1" applyFont="1" applyBorder="1" applyAlignment="1"/>
    <xf numFmtId="165" fontId="2" fillId="0" borderId="0" xfId="1" applyFont="1"/>
    <xf numFmtId="165" fontId="22" fillId="0" borderId="0" xfId="1" applyFont="1" applyFill="1" applyBorder="1" applyAlignment="1">
      <alignment horizontal="center" vertical="top" wrapText="1"/>
    </xf>
    <xf numFmtId="165" fontId="20" fillId="0" borderId="0" xfId="1" applyFont="1" applyFill="1" applyBorder="1" applyAlignment="1">
      <alignment horizontal="center" vertical="top" wrapText="1"/>
    </xf>
    <xf numFmtId="4" fontId="2" fillId="0" borderId="0" xfId="0" applyNumberFormat="1" applyFont="1"/>
    <xf numFmtId="43" fontId="6" fillId="0" borderId="0" xfId="0" applyNumberFormat="1" applyFont="1" applyBorder="1"/>
    <xf numFmtId="41" fontId="6" fillId="0" borderId="0" xfId="0" applyNumberFormat="1" applyFont="1" applyBorder="1"/>
    <xf numFmtId="165" fontId="21" fillId="0" borderId="0" xfId="1" applyFont="1" applyFill="1" applyBorder="1" applyAlignment="1"/>
    <xf numFmtId="4" fontId="6" fillId="0" borderId="0" xfId="0" applyNumberFormat="1" applyFont="1" applyBorder="1"/>
    <xf numFmtId="0" fontId="6" fillId="0" borderId="0" xfId="0" applyFont="1" applyFill="1" applyBorder="1" applyAlignment="1">
      <alignment horizontal="left" vertical="top" wrapText="1"/>
    </xf>
    <xf numFmtId="0" fontId="22" fillId="0" borderId="0" xfId="0" applyFont="1" applyFill="1" applyBorder="1" applyAlignment="1">
      <alignment horizontal="left" vertical="center" wrapText="1"/>
    </xf>
    <xf numFmtId="165" fontId="22" fillId="0" borderId="0" xfId="1" applyFont="1" applyFill="1" applyBorder="1" applyAlignment="1">
      <alignment horizontal="center" vertical="center" wrapText="1"/>
    </xf>
    <xf numFmtId="165" fontId="22" fillId="0" borderId="0" xfId="1" applyFont="1" applyFill="1" applyBorder="1" applyAlignment="1">
      <alignment horizontal="left" vertical="center" wrapText="1"/>
    </xf>
    <xf numFmtId="165" fontId="6" fillId="0" borderId="0" xfId="1" applyFont="1" applyBorder="1"/>
    <xf numFmtId="0" fontId="23" fillId="2" borderId="0" xfId="0" applyFont="1" applyFill="1"/>
    <xf numFmtId="0" fontId="23" fillId="2" borderId="0" xfId="0" applyFont="1" applyFill="1" applyAlignment="1">
      <alignment horizontal="center"/>
    </xf>
    <xf numFmtId="0" fontId="28" fillId="4" borderId="11" xfId="0" applyFont="1" applyFill="1" applyBorder="1" applyAlignment="1">
      <alignment horizontal="left" vertical="center"/>
    </xf>
    <xf numFmtId="0" fontId="28" fillId="5" borderId="11" xfId="0" applyFont="1" applyFill="1" applyBorder="1" applyAlignment="1">
      <alignment horizontal="center" vertical="center"/>
    </xf>
    <xf numFmtId="0" fontId="28" fillId="5" borderId="12" xfId="0" applyFont="1" applyFill="1" applyBorder="1" applyAlignment="1">
      <alignment horizontal="center" vertical="center"/>
    </xf>
    <xf numFmtId="0" fontId="29" fillId="3" borderId="0" xfId="0" applyFont="1" applyFill="1" applyAlignment="1">
      <alignment horizontal="left"/>
    </xf>
    <xf numFmtId="164" fontId="29" fillId="3" borderId="0" xfId="1" applyNumberFormat="1" applyFont="1" applyFill="1" applyBorder="1"/>
    <xf numFmtId="0" fontId="29" fillId="3" borderId="0" xfId="0" applyFont="1" applyFill="1" applyAlignment="1">
      <alignment horizontal="left" indent="1"/>
    </xf>
    <xf numFmtId="0" fontId="30" fillId="3" borderId="0" xfId="0" applyFont="1" applyFill="1" applyAlignment="1">
      <alignment horizontal="left" indent="2"/>
    </xf>
    <xf numFmtId="164" fontId="30" fillId="3" borderId="0" xfId="1" applyNumberFormat="1" applyFont="1" applyFill="1" applyBorder="1"/>
    <xf numFmtId="0" fontId="28" fillId="4" borderId="0" xfId="0" applyFont="1" applyFill="1" applyAlignment="1">
      <alignment vertical="center"/>
    </xf>
    <xf numFmtId="164" fontId="28" fillId="4" borderId="0" xfId="0" applyNumberFormat="1" applyFont="1" applyFill="1"/>
    <xf numFmtId="0" fontId="16" fillId="0" borderId="0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 readingOrder="1"/>
    </xf>
    <xf numFmtId="0" fontId="24" fillId="0" borderId="0" xfId="0" applyFont="1" applyAlignment="1">
      <alignment horizontal="center" vertical="center" wrapText="1" readingOrder="1"/>
    </xf>
    <xf numFmtId="0" fontId="25" fillId="0" borderId="10" xfId="0" applyFont="1" applyBorder="1" applyAlignment="1">
      <alignment horizontal="center" vertical="top" wrapText="1" readingOrder="1"/>
    </xf>
    <xf numFmtId="0" fontId="25" fillId="0" borderId="0" xfId="0" applyFont="1" applyAlignment="1">
      <alignment horizontal="center" vertical="top" wrapText="1" readingOrder="1"/>
    </xf>
    <xf numFmtId="0" fontId="26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10" xfId="0" applyFont="1" applyBorder="1" applyAlignment="1">
      <alignment horizontal="center" vertical="top" wrapText="1" readingOrder="1"/>
    </xf>
    <xf numFmtId="0" fontId="27" fillId="0" borderId="0" xfId="0" applyFont="1" applyAlignment="1">
      <alignment horizontal="center" vertical="top" wrapText="1" readingOrder="1"/>
    </xf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164" fontId="4" fillId="0" borderId="5" xfId="1" applyNumberFormat="1" applyFont="1" applyBorder="1" applyAlignment="1">
      <alignment horizontal="center"/>
    </xf>
    <xf numFmtId="164" fontId="4" fillId="0" borderId="9" xfId="1" applyNumberFormat="1" applyFont="1" applyBorder="1" applyAlignment="1">
      <alignment horizontal="center"/>
    </xf>
    <xf numFmtId="0" fontId="3" fillId="0" borderId="5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4" fontId="5" fillId="0" borderId="5" xfId="1" applyNumberFormat="1" applyFont="1" applyBorder="1" applyAlignment="1">
      <alignment horizontal="center"/>
    </xf>
    <xf numFmtId="164" fontId="5" fillId="0" borderId="9" xfId="1" applyNumberFormat="1" applyFont="1" applyBorder="1" applyAlignment="1">
      <alignment horizontal="center"/>
    </xf>
    <xf numFmtId="164" fontId="3" fillId="0" borderId="5" xfId="1" applyNumberFormat="1" applyFont="1" applyBorder="1" applyAlignment="1">
      <alignment horizontal="center"/>
    </xf>
    <xf numFmtId="164" fontId="3" fillId="0" borderId="9" xfId="1" applyNumberFormat="1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18"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bottom" textRotation="0" wrapText="0" indent="2" justifyLastLine="0" shrinkToFit="0" readingOrder="0"/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24</xdr:row>
      <xdr:rowOff>15240</xdr:rowOff>
    </xdr:from>
    <xdr:to>
      <xdr:col>3</xdr:col>
      <xdr:colOff>312420</xdr:colOff>
      <xdr:row>30</xdr:row>
      <xdr:rowOff>15240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350520" y="4838700"/>
          <a:ext cx="2788920" cy="1005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60960</xdr:colOff>
      <xdr:row>24</xdr:row>
      <xdr:rowOff>15240</xdr:rowOff>
    </xdr:from>
    <xdr:to>
      <xdr:col>6</xdr:col>
      <xdr:colOff>939800</xdr:colOff>
      <xdr:row>30</xdr:row>
      <xdr:rowOff>22859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4396740" y="4838700"/>
          <a:ext cx="3469640" cy="101345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Joaquín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0</xdr:row>
      <xdr:rowOff>0</xdr:rowOff>
    </xdr:from>
    <xdr:to>
      <xdr:col>2</xdr:col>
      <xdr:colOff>662941</xdr:colOff>
      <xdr:row>5</xdr:row>
      <xdr:rowOff>17781</xdr:rowOff>
    </xdr:to>
    <xdr:pic>
      <xdr:nvPicPr>
        <xdr:cNvPr id="5" name="Imagen 5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295400" cy="901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1203960</xdr:colOff>
      <xdr:row>31</xdr:row>
      <xdr:rowOff>7620</xdr:rowOff>
    </xdr:from>
    <xdr:to>
      <xdr:col>4</xdr:col>
      <xdr:colOff>1394460</xdr:colOff>
      <xdr:row>37</xdr:row>
      <xdr:rowOff>137160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836420" y="5745480"/>
          <a:ext cx="3893820" cy="1181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1019175</xdr:colOff>
      <xdr:row>1</xdr:row>
      <xdr:rowOff>152400</xdr:rowOff>
    </xdr:from>
    <xdr:to>
      <xdr:col>0</xdr:col>
      <xdr:colOff>3520440</xdr:colOff>
      <xdr:row>6</xdr:row>
      <xdr:rowOff>154305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55545351-2C74-4685-8399-E685F4BA9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5895" y="335280"/>
          <a:ext cx="2524125" cy="1122045"/>
        </a:xfrm>
        <a:prstGeom prst="rect">
          <a:avLst/>
        </a:prstGeom>
      </xdr:spPr>
    </xdr:pic>
    <xdr:clientData/>
  </xdr:twoCellAnchor>
  <xdr:oneCellAnchor>
    <xdr:from>
      <xdr:col>0</xdr:col>
      <xdr:colOff>2171700</xdr:colOff>
      <xdr:row>95</xdr:row>
      <xdr:rowOff>109727</xdr:rowOff>
    </xdr:from>
    <xdr:ext cx="4554000" cy="1227600"/>
    <xdr:sp macro="" textlink="">
      <xdr:nvSpPr>
        <xdr:cNvPr id="3" name="Text Box 4">
          <a:extLst>
            <a:ext uri="{FF2B5EF4-FFF2-40B4-BE49-F238E27FC236}">
              <a16:creationId xmlns="" xmlns:a16="http://schemas.microsoft.com/office/drawing/2014/main" id="{C17ADC3A-E274-4F55-B6EE-8F6409CF2A5C}"/>
            </a:ext>
          </a:extLst>
        </xdr:cNvPr>
        <xdr:cNvSpPr txBox="1">
          <a:spLocks noChangeArrowheads="1"/>
        </xdr:cNvSpPr>
      </xdr:nvSpPr>
      <xdr:spPr bwMode="auto">
        <a:xfrm>
          <a:off x="2598420" y="19159727"/>
          <a:ext cx="4554000" cy="1227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4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Raquel Figuereo</a:t>
          </a:r>
          <a:endParaRPr lang="es-DO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Preparado</a:t>
          </a:r>
          <a:endParaRPr lang="es-DO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7</xdr:col>
      <xdr:colOff>1065276</xdr:colOff>
      <xdr:row>95</xdr:row>
      <xdr:rowOff>117775</xdr:rowOff>
    </xdr:from>
    <xdr:to>
      <xdr:col>11</xdr:col>
      <xdr:colOff>1006454</xdr:colOff>
      <xdr:row>102</xdr:row>
      <xdr:rowOff>13109</xdr:rowOff>
    </xdr:to>
    <xdr:sp macro="" textlink="">
      <xdr:nvSpPr>
        <xdr:cNvPr id="4" name="Text Box 6">
          <a:extLst>
            <a:ext uri="{FF2B5EF4-FFF2-40B4-BE49-F238E27FC236}">
              <a16:creationId xmlns="" xmlns:a16="http://schemas.microsoft.com/office/drawing/2014/main" id="{0BE2A790-0F35-4A95-9A96-469462DA63BE}"/>
            </a:ext>
          </a:extLst>
        </xdr:cNvPr>
        <xdr:cNvSpPr txBox="1">
          <a:spLocks noChangeArrowheads="1"/>
        </xdr:cNvSpPr>
      </xdr:nvSpPr>
      <xdr:spPr bwMode="auto">
        <a:xfrm>
          <a:off x="15337536" y="19167775"/>
          <a:ext cx="4680818" cy="117549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4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Lic. Joaquín Elias Jiménez</a:t>
          </a:r>
          <a:endParaRPr lang="es-DO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Aprobado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6259286</xdr:colOff>
      <xdr:row>106</xdr:row>
      <xdr:rowOff>95206</xdr:rowOff>
    </xdr:from>
    <xdr:to>
      <xdr:col>8</xdr:col>
      <xdr:colOff>517072</xdr:colOff>
      <xdr:row>116</xdr:row>
      <xdr:rowOff>27171</xdr:rowOff>
    </xdr:to>
    <xdr:sp macro="" textlink="">
      <xdr:nvSpPr>
        <xdr:cNvPr id="5" name="CuadroTexto 4">
          <a:extLst>
            <a:ext uri="{FF2B5EF4-FFF2-40B4-BE49-F238E27FC236}">
              <a16:creationId xmlns="" xmlns:a16="http://schemas.microsoft.com/office/drawing/2014/main" id="{DBC8750D-AED1-4581-8A6C-914E3102A2B0}"/>
            </a:ext>
          </a:extLst>
        </xdr:cNvPr>
        <xdr:cNvSpPr txBox="1"/>
      </xdr:nvSpPr>
      <xdr:spPr>
        <a:xfrm>
          <a:off x="6686006" y="21156886"/>
          <a:ext cx="9246326" cy="1760765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1"/>
            <a:t>Presupuesto aprobado: </a:t>
          </a:r>
          <a:r>
            <a:rPr lang="es-ES" sz="1400"/>
            <a:t>Se refiere al presupuesto aprobado en la Ley de Presupuesto General del Estado.</a:t>
          </a:r>
        </a:p>
        <a:p>
          <a:r>
            <a:rPr lang="es-ES" sz="1400"/>
            <a:t>--------------------------------------------------------------------------------------------------------------------------------------------------------------------------</a:t>
          </a:r>
        </a:p>
        <a:p>
          <a:r>
            <a:rPr lang="es-ES" sz="1400" b="1"/>
            <a:t>Presupuesto modificado:</a:t>
          </a:r>
          <a:r>
            <a:rPr lang="es-ES" sz="1400"/>
            <a:t>  Se refiere al presupuesto aprobado en caso de que el Congreso Nacional apruebe un presupuesto complementario. </a:t>
          </a:r>
          <a:endParaRPr lang="es-ES" sz="1400">
            <a:effectLst/>
          </a:endParaRPr>
        </a:p>
        <a:p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------------------------------------------------------------------------------------------------------------------------------------------------------------------------------------------------------------------------</a:t>
          </a:r>
          <a:endParaRPr lang="es-ES" sz="1400"/>
        </a:p>
        <a:p>
          <a:r>
            <a:rPr lang="es-ES" sz="1400" b="1"/>
            <a:t>Total devengado:</a:t>
          </a:r>
          <a:r>
            <a:rPr lang="es-ES" sz="1400"/>
            <a:t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a:t>
          </a:r>
        </a:p>
        <a:p>
          <a:endParaRPr lang="es-ES" sz="1200"/>
        </a:p>
      </xdr:txBody>
    </xdr:sp>
    <xdr:clientData/>
  </xdr:twoCellAnchor>
</xdr:wsDr>
</file>

<file path=xl/tables/table1.xml><?xml version="1.0" encoding="utf-8"?>
<table xmlns="http://schemas.openxmlformats.org/spreadsheetml/2006/main" id="1" name="P3EJECUCION" displayName="P3EJECUCION" ref="A9:N84" totalsRowShown="0" headerRowDxfId="17" dataDxfId="15" headerRowBorderDxfId="16" tableBorderDxfId="14">
  <autoFilter ref="A9:N84"/>
  <tableColumns count="14">
    <tableColumn id="1" name="DETALLE" dataDxfId="13"/>
    <tableColumn id="2" name="Enero " dataDxfId="12"/>
    <tableColumn id="3" name="Febrero" dataDxfId="11"/>
    <tableColumn id="4" name="Marzo" dataDxfId="10"/>
    <tableColumn id="5" name="Abril" dataDxfId="9"/>
    <tableColumn id="6" name="Mayo" dataDxfId="8"/>
    <tableColumn id="7" name="Junio" dataDxfId="7"/>
    <tableColumn id="8" name="Julio" dataDxfId="6"/>
    <tableColumn id="9" name="Agosto " dataDxfId="5"/>
    <tableColumn id="10" name="Septiembre" dataDxfId="4"/>
    <tableColumn id="11" name="Octubre" dataDxfId="3"/>
    <tableColumn id="12" name="Noviembre " dataDxfId="2"/>
    <tableColumn id="13" name="Diciembre" dataDxfId="1"/>
    <tableColumn id="14" name="Total 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workbookViewId="0">
      <selection activeCell="E13" sqref="E13"/>
    </sheetView>
  </sheetViews>
  <sheetFormatPr baseColWidth="10" defaultColWidth="11.5546875" defaultRowHeight="13.8" x14ac:dyDescent="0.3"/>
  <cols>
    <col min="1" max="1" width="3.109375" style="9" customWidth="1"/>
    <col min="2" max="2" width="6.109375" style="9" customWidth="1"/>
    <col min="3" max="3" width="32" style="9" customWidth="1"/>
    <col min="4" max="4" width="22" style="9" customWidth="1"/>
    <col min="5" max="5" width="23.44140625" style="9" customWidth="1"/>
    <col min="6" max="6" width="14.33203125" style="9" customWidth="1"/>
    <col min="7" max="7" width="21.33203125" style="9" customWidth="1"/>
    <col min="8" max="8" width="11.5546875" style="9" hidden="1" customWidth="1"/>
    <col min="9" max="9" width="15.33203125" style="9" bestFit="1" customWidth="1"/>
    <col min="10" max="16384" width="11.5546875" style="9"/>
  </cols>
  <sheetData>
    <row r="1" spans="1:11" ht="14.4" x14ac:dyDescent="0.3">
      <c r="A1" s="58"/>
      <c r="B1" s="58"/>
      <c r="C1" s="58"/>
      <c r="D1" s="58"/>
      <c r="E1" s="58"/>
      <c r="F1" s="58"/>
      <c r="G1" s="58"/>
    </row>
    <row r="2" spans="1:11" x14ac:dyDescent="0.3">
      <c r="A2" s="59" t="s">
        <v>11</v>
      </c>
      <c r="B2" s="59"/>
      <c r="C2" s="59"/>
      <c r="D2" s="59"/>
      <c r="E2" s="59"/>
      <c r="F2" s="59"/>
      <c r="G2" s="59"/>
      <c r="H2" s="20"/>
      <c r="I2" s="20"/>
    </row>
    <row r="3" spans="1:11" x14ac:dyDescent="0.3">
      <c r="A3" s="59" t="s">
        <v>12</v>
      </c>
      <c r="B3" s="59"/>
      <c r="C3" s="59"/>
      <c r="D3" s="59"/>
      <c r="E3" s="59"/>
      <c r="F3" s="59"/>
      <c r="G3" s="59"/>
      <c r="H3" s="20"/>
      <c r="I3" s="20"/>
    </row>
    <row r="4" spans="1:11" x14ac:dyDescent="0.3">
      <c r="A4" s="59" t="s">
        <v>13</v>
      </c>
      <c r="B4" s="59"/>
      <c r="C4" s="59"/>
      <c r="D4" s="59"/>
      <c r="E4" s="59"/>
      <c r="F4" s="59"/>
      <c r="G4" s="59"/>
      <c r="H4" s="20"/>
      <c r="I4" s="20"/>
    </row>
    <row r="5" spans="1:11" x14ac:dyDescent="0.3">
      <c r="A5" s="60" t="s">
        <v>14</v>
      </c>
      <c r="B5" s="60"/>
      <c r="C5" s="60"/>
      <c r="D5" s="60"/>
      <c r="E5" s="60"/>
      <c r="F5" s="60"/>
      <c r="G5" s="60"/>
      <c r="H5" s="21"/>
      <c r="I5" s="21"/>
    </row>
    <row r="6" spans="1:11" ht="14.4" x14ac:dyDescent="0.3">
      <c r="A6" s="22"/>
      <c r="B6" s="60"/>
      <c r="C6" s="60"/>
      <c r="D6" s="60"/>
      <c r="E6" s="60"/>
      <c r="F6" s="60"/>
      <c r="G6" s="60"/>
      <c r="H6" s="21"/>
      <c r="I6" s="21"/>
    </row>
    <row r="7" spans="1:11" s="23" customFormat="1" ht="41.4" x14ac:dyDescent="0.3">
      <c r="B7" s="57" t="s">
        <v>15</v>
      </c>
      <c r="C7" s="57"/>
      <c r="D7" s="24" t="s">
        <v>16</v>
      </c>
      <c r="E7" s="24" t="s">
        <v>17</v>
      </c>
      <c r="F7" s="24" t="s">
        <v>18</v>
      </c>
      <c r="G7" s="24" t="s">
        <v>19</v>
      </c>
    </row>
    <row r="8" spans="1:11" s="23" customFormat="1" ht="14.4" x14ac:dyDescent="0.3">
      <c r="B8" s="25">
        <v>1</v>
      </c>
      <c r="C8" s="26" t="s">
        <v>20</v>
      </c>
      <c r="D8" s="27">
        <f>SUM(D9:D11)</f>
        <v>312696527</v>
      </c>
      <c r="E8" s="27">
        <f>SUM(E9:E11)</f>
        <v>240964958</v>
      </c>
      <c r="F8" s="28">
        <f t="shared" ref="F8:F18" si="0">+E8/D8</f>
        <v>0.77060324370024103</v>
      </c>
      <c r="G8" s="27">
        <f>+D8-E8</f>
        <v>71731569</v>
      </c>
    </row>
    <row r="9" spans="1:11" ht="14.4" x14ac:dyDescent="0.3">
      <c r="B9" s="29">
        <v>1.3</v>
      </c>
      <c r="C9" s="30" t="s">
        <v>21</v>
      </c>
      <c r="D9" s="31">
        <v>0</v>
      </c>
      <c r="E9" s="31">
        <v>0</v>
      </c>
      <c r="F9" s="28">
        <v>0</v>
      </c>
      <c r="G9" s="31">
        <f>+D9-E9</f>
        <v>0</v>
      </c>
    </row>
    <row r="10" spans="1:11" ht="14.4" x14ac:dyDescent="0.3">
      <c r="B10" s="29">
        <v>1.4</v>
      </c>
      <c r="C10" s="30" t="s">
        <v>22</v>
      </c>
      <c r="D10" s="31">
        <v>72478631</v>
      </c>
      <c r="E10" s="32">
        <v>72478631</v>
      </c>
      <c r="F10" s="33">
        <f t="shared" si="0"/>
        <v>1</v>
      </c>
      <c r="G10" s="31">
        <f>+D10-E10</f>
        <v>0</v>
      </c>
      <c r="J10" s="9" t="s">
        <v>23</v>
      </c>
    </row>
    <row r="11" spans="1:11" ht="14.4" x14ac:dyDescent="0.3">
      <c r="B11" s="29">
        <v>1.5</v>
      </c>
      <c r="C11" s="30" t="s">
        <v>24</v>
      </c>
      <c r="D11" s="31">
        <v>240217896</v>
      </c>
      <c r="E11" s="31">
        <v>168486327</v>
      </c>
      <c r="F11" s="33">
        <f t="shared" si="0"/>
        <v>0.70138957090857212</v>
      </c>
      <c r="G11" s="31">
        <f t="shared" ref="G11:G19" si="1">+D11-E11</f>
        <v>71731569</v>
      </c>
    </row>
    <row r="12" spans="1:11" s="23" customFormat="1" ht="14.4" x14ac:dyDescent="0.3">
      <c r="B12" s="25">
        <v>2</v>
      </c>
      <c r="C12" s="26" t="s">
        <v>25</v>
      </c>
      <c r="D12" s="27">
        <f>SUM(D13:D19)</f>
        <v>312696527</v>
      </c>
      <c r="E12" s="27">
        <f>SUM(E13:E19)</f>
        <v>233107670.35999998</v>
      </c>
      <c r="F12" s="28">
        <f t="shared" si="0"/>
        <v>0.74547572560663578</v>
      </c>
      <c r="G12" s="27">
        <f t="shared" si="1"/>
        <v>79588856.640000015</v>
      </c>
    </row>
    <row r="13" spans="1:11" ht="14.4" x14ac:dyDescent="0.3">
      <c r="B13" s="29">
        <v>2.1</v>
      </c>
      <c r="C13" s="30" t="s">
        <v>26</v>
      </c>
      <c r="D13" s="31">
        <v>186111896</v>
      </c>
      <c r="E13" s="31">
        <v>153237654</v>
      </c>
      <c r="F13" s="34">
        <f t="shared" si="0"/>
        <v>0.82336302672452488</v>
      </c>
      <c r="G13" s="31">
        <f t="shared" si="1"/>
        <v>32874242</v>
      </c>
    </row>
    <row r="14" spans="1:11" ht="14.4" x14ac:dyDescent="0.3">
      <c r="B14" s="29">
        <v>2.2000000000000002</v>
      </c>
      <c r="C14" s="30" t="s">
        <v>27</v>
      </c>
      <c r="D14" s="31">
        <v>65529631</v>
      </c>
      <c r="E14" s="31">
        <f>34125147+148448.2+129250</f>
        <v>34402845.200000003</v>
      </c>
      <c r="F14" s="34">
        <f t="shared" si="0"/>
        <v>0.52499677893806551</v>
      </c>
      <c r="G14" s="31">
        <f t="shared" si="1"/>
        <v>31126785.799999997</v>
      </c>
      <c r="I14" s="35"/>
    </row>
    <row r="15" spans="1:11" ht="14.4" x14ac:dyDescent="0.3">
      <c r="B15" s="29">
        <v>2.2999999999999998</v>
      </c>
      <c r="C15" s="30" t="s">
        <v>28</v>
      </c>
      <c r="D15" s="31">
        <v>31055000</v>
      </c>
      <c r="E15" s="31">
        <v>22599913</v>
      </c>
      <c r="F15" s="34">
        <f t="shared" si="0"/>
        <v>0.72773830301078735</v>
      </c>
      <c r="G15" s="31">
        <f t="shared" si="1"/>
        <v>8455087</v>
      </c>
      <c r="I15" s="36"/>
    </row>
    <row r="16" spans="1:11" ht="14.4" x14ac:dyDescent="0.3">
      <c r="B16" s="29">
        <v>2.4</v>
      </c>
      <c r="C16" s="30" t="s">
        <v>29</v>
      </c>
      <c r="D16" s="31">
        <v>22500000</v>
      </c>
      <c r="E16" s="31">
        <v>12491391</v>
      </c>
      <c r="F16" s="34">
        <f t="shared" si="0"/>
        <v>0.55517293333333328</v>
      </c>
      <c r="G16" s="31">
        <f t="shared" si="1"/>
        <v>10008609</v>
      </c>
      <c r="I16" s="37"/>
      <c r="K16" s="9" t="s">
        <v>30</v>
      </c>
    </row>
    <row r="17" spans="1:9" ht="26.4" x14ac:dyDescent="0.3">
      <c r="B17" s="29">
        <v>2.6</v>
      </c>
      <c r="C17" s="30" t="s">
        <v>31</v>
      </c>
      <c r="D17" s="31">
        <v>5000000</v>
      </c>
      <c r="E17" s="31">
        <v>10375867.16</v>
      </c>
      <c r="F17" s="34">
        <f t="shared" si="0"/>
        <v>2.0751734320000002</v>
      </c>
      <c r="G17" s="31">
        <f t="shared" si="1"/>
        <v>-5375867.1600000001</v>
      </c>
      <c r="I17" s="35"/>
    </row>
    <row r="18" spans="1:9" ht="14.4" x14ac:dyDescent="0.3">
      <c r="B18" s="29">
        <v>4.2</v>
      </c>
      <c r="C18" s="30" t="s">
        <v>32</v>
      </c>
      <c r="D18" s="38">
        <v>2500000</v>
      </c>
      <c r="E18" s="38">
        <v>0</v>
      </c>
      <c r="F18" s="34">
        <f t="shared" si="0"/>
        <v>0</v>
      </c>
      <c r="G18" s="31">
        <f t="shared" si="1"/>
        <v>2500000</v>
      </c>
      <c r="I18" s="39"/>
    </row>
    <row r="19" spans="1:9" ht="14.4" x14ac:dyDescent="0.3">
      <c r="B19" s="29">
        <v>4.3</v>
      </c>
      <c r="C19" s="30" t="s">
        <v>33</v>
      </c>
      <c r="D19" s="31">
        <v>0</v>
      </c>
      <c r="E19" s="31">
        <v>0</v>
      </c>
      <c r="F19" s="34">
        <v>0</v>
      </c>
      <c r="G19" s="31">
        <f t="shared" si="1"/>
        <v>0</v>
      </c>
      <c r="I19" s="39"/>
    </row>
    <row r="20" spans="1:9" ht="14.4" x14ac:dyDescent="0.3">
      <c r="B20" s="40"/>
      <c r="C20" s="41" t="s">
        <v>34</v>
      </c>
      <c r="D20" s="42">
        <f>+D8-D12</f>
        <v>0</v>
      </c>
      <c r="E20" s="27">
        <f>+E8-E12</f>
        <v>7857287.6400000155</v>
      </c>
      <c r="F20" s="42">
        <f>+F8-F12</f>
        <v>2.512751809360525E-2</v>
      </c>
      <c r="G20" s="43">
        <f>+G8-G12</f>
        <v>-7857287.6400000155</v>
      </c>
      <c r="I20" s="36"/>
    </row>
    <row r="21" spans="1:9" x14ac:dyDescent="0.3">
      <c r="E21" s="44"/>
      <c r="I21" s="44"/>
    </row>
    <row r="22" spans="1:9" x14ac:dyDescent="0.3">
      <c r="C22" s="9" t="s">
        <v>35</v>
      </c>
      <c r="E22" s="44"/>
      <c r="I22" s="44"/>
    </row>
    <row r="23" spans="1:9" x14ac:dyDescent="0.3">
      <c r="E23" s="44"/>
      <c r="I23" s="44"/>
    </row>
    <row r="24" spans="1:9" x14ac:dyDescent="0.3">
      <c r="D24" s="44"/>
      <c r="E24" s="44"/>
    </row>
    <row r="25" spans="1:9" s="45" customFormat="1" ht="13.2" x14ac:dyDescent="0.25">
      <c r="F25" s="46"/>
    </row>
    <row r="26" spans="1:9" s="45" customFormat="1" ht="13.2" x14ac:dyDescent="0.25">
      <c r="F26" s="46"/>
    </row>
    <row r="27" spans="1:9" s="45" customFormat="1" ht="13.2" x14ac:dyDescent="0.25"/>
    <row r="28" spans="1:9" s="45" customFormat="1" ht="13.2" x14ac:dyDescent="0.25"/>
    <row r="29" spans="1:9" s="45" customFormat="1" ht="13.2" x14ac:dyDescent="0.25"/>
    <row r="30" spans="1:9" s="45" customFormat="1" ht="13.2" x14ac:dyDescent="0.25"/>
    <row r="31" spans="1:9" s="10" customFormat="1" x14ac:dyDescent="0.3">
      <c r="A31" s="19"/>
      <c r="B31" s="19"/>
      <c r="C31" s="19"/>
      <c r="D31" s="19"/>
    </row>
    <row r="32" spans="1:9" s="10" customFormat="1" x14ac:dyDescent="0.3">
      <c r="A32" s="13"/>
      <c r="B32" s="18"/>
      <c r="C32" s="13"/>
      <c r="D32" s="18"/>
    </row>
    <row r="33" spans="1:8" s="10" customFormat="1" x14ac:dyDescent="0.3">
      <c r="A33" s="13"/>
      <c r="B33" s="14"/>
      <c r="C33" s="13"/>
      <c r="D33" s="18"/>
    </row>
    <row r="34" spans="1:8" s="10" customFormat="1" x14ac:dyDescent="0.3">
      <c r="A34" s="15"/>
      <c r="B34" s="15"/>
      <c r="C34" s="11"/>
      <c r="D34" s="11"/>
    </row>
    <row r="35" spans="1:8" s="10" customFormat="1" x14ac:dyDescent="0.3">
      <c r="A35" s="15"/>
      <c r="B35" s="11"/>
      <c r="C35" s="11"/>
      <c r="D35" s="11"/>
    </row>
    <row r="36" spans="1:8" s="10" customFormat="1" x14ac:dyDescent="0.3">
      <c r="A36" s="15"/>
      <c r="B36" s="11"/>
      <c r="C36" s="11"/>
      <c r="D36" s="11"/>
    </row>
    <row r="37" spans="1:8" s="10" customFormat="1" x14ac:dyDescent="0.3">
      <c r="A37" s="15"/>
      <c r="B37" s="11"/>
      <c r="C37" s="11"/>
      <c r="D37" s="11"/>
    </row>
    <row r="38" spans="1:8" s="17" customFormat="1" x14ac:dyDescent="0.3">
      <c r="A38" s="12"/>
      <c r="B38" s="12"/>
      <c r="C38" s="16"/>
      <c r="F38" s="12"/>
      <c r="G38" s="12"/>
      <c r="H38" s="12"/>
    </row>
  </sheetData>
  <mergeCells count="7">
    <mergeCell ref="B7:C7"/>
    <mergeCell ref="A1:G1"/>
    <mergeCell ref="A2:G2"/>
    <mergeCell ref="A3:G3"/>
    <mergeCell ref="A4:G4"/>
    <mergeCell ref="A5:G5"/>
    <mergeCell ref="B6:G6"/>
  </mergeCells>
  <pageMargins left="0.7" right="0.7" top="0.89" bottom="0.35" header="0.51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84"/>
  <sheetViews>
    <sheetView tabSelected="1" workbookViewId="0">
      <selection activeCell="A16" sqref="A16"/>
    </sheetView>
  </sheetViews>
  <sheetFormatPr baseColWidth="10" defaultColWidth="11.44140625" defaultRowHeight="13.2" x14ac:dyDescent="0.25"/>
  <cols>
    <col min="1" max="1" width="103.109375" bestFit="1" customWidth="1"/>
    <col min="2" max="2" width="15.44140625" bestFit="1" customWidth="1"/>
    <col min="3" max="9" width="16.6640625" bestFit="1" customWidth="1"/>
    <col min="10" max="10" width="19.109375" bestFit="1" customWidth="1"/>
    <col min="11" max="11" width="16.6640625" bestFit="1" customWidth="1"/>
    <col min="12" max="12" width="18.88671875" bestFit="1" customWidth="1"/>
    <col min="13" max="13" width="17.88671875" bestFit="1" customWidth="1"/>
    <col min="14" max="14" width="19.44140625" bestFit="1" customWidth="1"/>
  </cols>
  <sheetData>
    <row r="3" spans="1:14" ht="28.5" customHeight="1" x14ac:dyDescent="0.25">
      <c r="A3" s="61" t="s">
        <v>36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</row>
    <row r="4" spans="1:14" ht="21" customHeight="1" x14ac:dyDescent="0.25">
      <c r="A4" s="63" t="s">
        <v>37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4" ht="18" x14ac:dyDescent="0.25">
      <c r="A5" s="65" t="s">
        <v>38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</row>
    <row r="6" spans="1:14" ht="23.25" customHeight="1" x14ac:dyDescent="0.25">
      <c r="A6" s="67" t="s">
        <v>39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</row>
    <row r="7" spans="1:14" ht="15.75" customHeight="1" x14ac:dyDescent="0.25">
      <c r="A7" s="68" t="s">
        <v>40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</row>
    <row r="9" spans="1:14" ht="23.25" customHeight="1" x14ac:dyDescent="0.25">
      <c r="A9" s="47" t="s">
        <v>41</v>
      </c>
      <c r="B9" s="48" t="s">
        <v>42</v>
      </c>
      <c r="C9" s="48" t="s">
        <v>43</v>
      </c>
      <c r="D9" s="48" t="s">
        <v>44</v>
      </c>
      <c r="E9" s="48" t="s">
        <v>45</v>
      </c>
      <c r="F9" s="49" t="s">
        <v>46</v>
      </c>
      <c r="G9" s="48" t="s">
        <v>47</v>
      </c>
      <c r="H9" s="49" t="s">
        <v>48</v>
      </c>
      <c r="I9" s="48" t="s">
        <v>49</v>
      </c>
      <c r="J9" s="48" t="s">
        <v>50</v>
      </c>
      <c r="K9" s="48" t="s">
        <v>51</v>
      </c>
      <c r="L9" s="48" t="s">
        <v>52</v>
      </c>
      <c r="M9" s="49" t="s">
        <v>53</v>
      </c>
      <c r="N9" s="48" t="s">
        <v>54</v>
      </c>
    </row>
    <row r="10" spans="1:14" ht="15.6" x14ac:dyDescent="0.3">
      <c r="A10" s="50" t="s">
        <v>55</v>
      </c>
      <c r="B10" s="51">
        <v>9102286.3499999996</v>
      </c>
      <c r="C10" s="51">
        <v>11878765.23</v>
      </c>
      <c r="D10" s="51">
        <v>20625122.66</v>
      </c>
      <c r="E10" s="51">
        <v>12118324.720000001</v>
      </c>
      <c r="F10" s="51">
        <v>10861941.140000001</v>
      </c>
      <c r="G10" s="51">
        <v>19262478.390000001</v>
      </c>
      <c r="H10" s="51">
        <v>13609137.4</v>
      </c>
      <c r="I10" s="51">
        <v>16130462.720000001</v>
      </c>
      <c r="J10" s="51">
        <v>29171253.129999999</v>
      </c>
      <c r="K10" s="51">
        <v>20602033.690000001</v>
      </c>
      <c r="L10" s="51">
        <v>12881869.35</v>
      </c>
      <c r="M10" s="51">
        <v>54639069.93</v>
      </c>
      <c r="N10" s="51">
        <v>230882744.71000001</v>
      </c>
    </row>
    <row r="11" spans="1:14" ht="15.6" x14ac:dyDescent="0.3">
      <c r="A11" s="52" t="s">
        <v>56</v>
      </c>
      <c r="B11" s="51">
        <v>7563341.4900000002</v>
      </c>
      <c r="C11" s="51">
        <v>7885378.3399999999</v>
      </c>
      <c r="D11" s="51">
        <v>11187670.230000002</v>
      </c>
      <c r="E11" s="51">
        <v>8410407.7100000009</v>
      </c>
      <c r="F11" s="51">
        <v>8393583.3000000007</v>
      </c>
      <c r="G11" s="51">
        <v>11532913.459999999</v>
      </c>
      <c r="H11" s="51">
        <v>8461761.3000000007</v>
      </c>
      <c r="I11" s="51">
        <v>13854974.109999999</v>
      </c>
      <c r="J11" s="51">
        <v>17251910.84</v>
      </c>
      <c r="K11" s="51">
        <v>9326436.8900000006</v>
      </c>
      <c r="L11" s="51">
        <v>8653120.25</v>
      </c>
      <c r="M11" s="51">
        <v>37408334.710000001</v>
      </c>
      <c r="N11" s="51">
        <v>149929832.63000003</v>
      </c>
    </row>
    <row r="12" spans="1:14" ht="15.6" x14ac:dyDescent="0.3">
      <c r="A12" s="53" t="s">
        <v>57</v>
      </c>
      <c r="B12" s="54">
        <v>6588572.9400000004</v>
      </c>
      <c r="C12" s="54">
        <v>6571739.5999999996</v>
      </c>
      <c r="D12" s="54">
        <v>7638489.8200000003</v>
      </c>
      <c r="E12" s="54">
        <v>7176275</v>
      </c>
      <c r="F12" s="54">
        <v>7161825</v>
      </c>
      <c r="G12" s="54">
        <v>7885299.9699999997</v>
      </c>
      <c r="H12" s="54">
        <v>7221825</v>
      </c>
      <c r="I12" s="54">
        <v>8368930.2400000002</v>
      </c>
      <c r="J12" s="54">
        <v>7752801.04</v>
      </c>
      <c r="K12" s="54">
        <v>7356958.8300000001</v>
      </c>
      <c r="L12" s="54">
        <v>7387825</v>
      </c>
      <c r="M12" s="54">
        <v>14884281.220000001</v>
      </c>
      <c r="N12" s="54">
        <v>95994823.659999996</v>
      </c>
    </row>
    <row r="13" spans="1:14" ht="15.6" x14ac:dyDescent="0.3">
      <c r="A13" s="53" t="s">
        <v>58</v>
      </c>
      <c r="B13" s="54">
        <v>0</v>
      </c>
      <c r="C13" s="54">
        <v>341444</v>
      </c>
      <c r="D13" s="54">
        <v>2442570.46</v>
      </c>
      <c r="E13" s="54">
        <v>170722</v>
      </c>
      <c r="F13" s="54">
        <v>170722</v>
      </c>
      <c r="G13" s="54">
        <v>2541013.27</v>
      </c>
      <c r="H13" s="54">
        <v>170023</v>
      </c>
      <c r="I13" s="54">
        <v>4301399.08</v>
      </c>
      <c r="J13" s="54">
        <v>879538.54</v>
      </c>
      <c r="K13" s="54">
        <v>846702.6</v>
      </c>
      <c r="L13" s="54">
        <v>170220</v>
      </c>
      <c r="M13" s="54">
        <v>14156909.18</v>
      </c>
      <c r="N13" s="54">
        <v>26191264.130000003</v>
      </c>
    </row>
    <row r="14" spans="1:14" ht="15.6" x14ac:dyDescent="0.3">
      <c r="A14" s="53" t="s">
        <v>59</v>
      </c>
      <c r="B14" s="54">
        <v>0</v>
      </c>
      <c r="C14" s="54">
        <v>0</v>
      </c>
      <c r="D14" s="54">
        <v>50263.22</v>
      </c>
      <c r="E14" s="54">
        <v>0</v>
      </c>
      <c r="F14" s="54">
        <v>0</v>
      </c>
      <c r="G14" s="54">
        <v>55961.120000000003</v>
      </c>
      <c r="H14" s="54">
        <v>0</v>
      </c>
      <c r="I14" s="54">
        <v>33131.94</v>
      </c>
      <c r="J14" s="54">
        <v>39347.21</v>
      </c>
      <c r="K14" s="54">
        <v>33510.410000000003</v>
      </c>
      <c r="L14" s="54">
        <v>0</v>
      </c>
      <c r="M14" s="54">
        <v>93496.52</v>
      </c>
      <c r="N14" s="54">
        <v>305710.42</v>
      </c>
    </row>
    <row r="15" spans="1:14" ht="15.6" x14ac:dyDescent="0.3">
      <c r="A15" s="53" t="s">
        <v>60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  <c r="H15" s="54">
        <v>0</v>
      </c>
      <c r="I15" s="54">
        <v>65000</v>
      </c>
      <c r="J15" s="54">
        <v>7498756.9000000004</v>
      </c>
      <c r="K15" s="54">
        <v>0</v>
      </c>
      <c r="L15" s="54">
        <v>0</v>
      </c>
      <c r="M15" s="54">
        <v>7178572.54</v>
      </c>
      <c r="N15" s="54">
        <v>14742329.440000001</v>
      </c>
    </row>
    <row r="16" spans="1:14" ht="15.6" x14ac:dyDescent="0.3">
      <c r="A16" s="53" t="s">
        <v>61</v>
      </c>
      <c r="B16" s="54">
        <v>974768.55</v>
      </c>
      <c r="C16" s="54">
        <v>972194.74</v>
      </c>
      <c r="D16" s="54">
        <v>1056346.73</v>
      </c>
      <c r="E16" s="54">
        <v>1063410.71</v>
      </c>
      <c r="F16" s="54">
        <v>1061036.3</v>
      </c>
      <c r="G16" s="54">
        <v>1050639.1000000001</v>
      </c>
      <c r="H16" s="54">
        <v>1069913.3</v>
      </c>
      <c r="I16" s="54">
        <v>1086512.8500000001</v>
      </c>
      <c r="J16" s="54">
        <v>1081467.1499999999</v>
      </c>
      <c r="K16" s="54">
        <v>1089265.05</v>
      </c>
      <c r="L16" s="54">
        <v>1095075.25</v>
      </c>
      <c r="M16" s="54">
        <v>1095075.25</v>
      </c>
      <c r="N16" s="54">
        <v>12695704.980000002</v>
      </c>
    </row>
    <row r="17" spans="1:14" ht="15.6" x14ac:dyDescent="0.3">
      <c r="A17" s="52" t="s">
        <v>62</v>
      </c>
      <c r="B17" s="51">
        <v>938944.86</v>
      </c>
      <c r="C17" s="51">
        <v>2259970.3899999997</v>
      </c>
      <c r="D17" s="51">
        <v>5324732.3899999997</v>
      </c>
      <c r="E17" s="51">
        <v>1130728.71</v>
      </c>
      <c r="F17" s="51">
        <v>900301.93999999983</v>
      </c>
      <c r="G17" s="51">
        <v>3683140.77</v>
      </c>
      <c r="H17" s="51">
        <v>3187749.37</v>
      </c>
      <c r="I17" s="51">
        <v>812355.59</v>
      </c>
      <c r="J17" s="51">
        <v>6996958.3800000008</v>
      </c>
      <c r="K17" s="51">
        <v>3809472.6099999994</v>
      </c>
      <c r="L17" s="51">
        <v>2449823.86</v>
      </c>
      <c r="M17" s="51">
        <v>7877423.4899999993</v>
      </c>
      <c r="N17" s="51">
        <v>39371602.359999999</v>
      </c>
    </row>
    <row r="18" spans="1:14" ht="15.6" x14ac:dyDescent="0.3">
      <c r="A18" s="53" t="s">
        <v>63</v>
      </c>
      <c r="B18" s="54">
        <v>740718.75</v>
      </c>
      <c r="C18" s="54">
        <v>892552.6</v>
      </c>
      <c r="D18" s="54">
        <v>1095216.71</v>
      </c>
      <c r="E18" s="54">
        <v>520757.3</v>
      </c>
      <c r="F18" s="54">
        <v>407988.5</v>
      </c>
      <c r="G18" s="54">
        <v>1210105.8799999999</v>
      </c>
      <c r="H18" s="54">
        <v>885952.51</v>
      </c>
      <c r="I18" s="54">
        <v>219971.54</v>
      </c>
      <c r="J18" s="54">
        <v>1006408.52</v>
      </c>
      <c r="K18" s="54">
        <v>824941.03</v>
      </c>
      <c r="L18" s="54">
        <v>901804.71</v>
      </c>
      <c r="M18" s="54">
        <v>1343283.23</v>
      </c>
      <c r="N18" s="54">
        <v>10049701.280000001</v>
      </c>
    </row>
    <row r="19" spans="1:14" ht="15.6" x14ac:dyDescent="0.3">
      <c r="A19" s="53" t="s">
        <v>64</v>
      </c>
      <c r="B19" s="54">
        <v>0</v>
      </c>
      <c r="C19" s="54">
        <v>0</v>
      </c>
      <c r="D19" s="54">
        <v>62129.97</v>
      </c>
      <c r="E19" s="54">
        <v>0</v>
      </c>
      <c r="F19" s="54">
        <v>174301.34</v>
      </c>
      <c r="G19" s="54">
        <v>135</v>
      </c>
      <c r="H19" s="54">
        <v>130036</v>
      </c>
      <c r="I19" s="54">
        <v>60888</v>
      </c>
      <c r="J19" s="54">
        <v>62186</v>
      </c>
      <c r="K19" s="54">
        <v>1500.04</v>
      </c>
      <c r="L19" s="54">
        <v>121776</v>
      </c>
      <c r="M19" s="54">
        <v>326259.7</v>
      </c>
      <c r="N19" s="54">
        <v>939212.05</v>
      </c>
    </row>
    <row r="20" spans="1:14" ht="15.6" x14ac:dyDescent="0.3">
      <c r="A20" s="53" t="s">
        <v>65</v>
      </c>
      <c r="B20" s="54">
        <v>0</v>
      </c>
      <c r="C20" s="54">
        <v>0</v>
      </c>
      <c r="D20" s="54">
        <v>1090136.3500000001</v>
      </c>
      <c r="E20" s="54">
        <v>0</v>
      </c>
      <c r="F20" s="54">
        <v>0</v>
      </c>
      <c r="G20" s="54">
        <v>218435.20000000001</v>
      </c>
      <c r="H20" s="54">
        <v>0</v>
      </c>
      <c r="I20" s="54">
        <v>629469.97</v>
      </c>
      <c r="J20" s="54">
        <v>410580.91</v>
      </c>
      <c r="K20" s="54">
        <v>1078544.78</v>
      </c>
      <c r="L20" s="54">
        <v>0</v>
      </c>
      <c r="M20" s="54">
        <v>1456532.99</v>
      </c>
      <c r="N20" s="54">
        <v>4883700.2</v>
      </c>
    </row>
    <row r="21" spans="1:14" ht="15.6" x14ac:dyDescent="0.3">
      <c r="A21" s="53" t="s">
        <v>66</v>
      </c>
      <c r="B21" s="54">
        <v>0</v>
      </c>
      <c r="C21" s="54">
        <v>0</v>
      </c>
      <c r="D21" s="54">
        <v>400131</v>
      </c>
      <c r="E21" s="54">
        <v>0</v>
      </c>
      <c r="F21" s="54">
        <v>0</v>
      </c>
      <c r="G21" s="54">
        <v>123352.57</v>
      </c>
      <c r="H21" s="54">
        <v>0</v>
      </c>
      <c r="I21" s="54">
        <v>43552.82</v>
      </c>
      <c r="J21" s="54">
        <v>195638.75</v>
      </c>
      <c r="K21" s="54">
        <v>492629.21</v>
      </c>
      <c r="L21" s="54">
        <v>0</v>
      </c>
      <c r="M21" s="54">
        <v>171802.04</v>
      </c>
      <c r="N21" s="54">
        <v>1427106.3900000001</v>
      </c>
    </row>
    <row r="22" spans="1:14" ht="15.6" x14ac:dyDescent="0.3">
      <c r="A22" s="53" t="s">
        <v>67</v>
      </c>
      <c r="B22" s="54">
        <v>0</v>
      </c>
      <c r="C22" s="54">
        <v>228637.89</v>
      </c>
      <c r="D22" s="54">
        <v>241870.53</v>
      </c>
      <c r="E22" s="54">
        <v>0</v>
      </c>
      <c r="F22" s="54">
        <v>0</v>
      </c>
      <c r="G22" s="54">
        <v>21664.799999999999</v>
      </c>
      <c r="H22" s="54">
        <v>10832.4</v>
      </c>
      <c r="I22" s="54">
        <v>10832.4</v>
      </c>
      <c r="J22" s="54">
        <v>1297969.1399999999</v>
      </c>
      <c r="K22" s="54">
        <v>389080.8</v>
      </c>
      <c r="L22" s="54">
        <v>95000</v>
      </c>
      <c r="M22" s="54">
        <v>32497.200000000001</v>
      </c>
      <c r="N22" s="54">
        <v>2328385.16</v>
      </c>
    </row>
    <row r="23" spans="1:14" ht="15.6" x14ac:dyDescent="0.3">
      <c r="A23" s="53" t="s">
        <v>68</v>
      </c>
      <c r="B23" s="54">
        <v>198226.11</v>
      </c>
      <c r="C23" s="54">
        <v>303455.19</v>
      </c>
      <c r="D23" s="54">
        <v>271674.46000000002</v>
      </c>
      <c r="E23" s="54">
        <v>210510.37</v>
      </c>
      <c r="F23" s="54">
        <v>240507.3</v>
      </c>
      <c r="G23" s="54">
        <v>272680.78999999998</v>
      </c>
      <c r="H23" s="54">
        <v>214953.91</v>
      </c>
      <c r="I23" s="54">
        <v>273990.49</v>
      </c>
      <c r="J23" s="54">
        <v>303272.89</v>
      </c>
      <c r="K23" s="54">
        <v>257159.3</v>
      </c>
      <c r="L23" s="54">
        <v>322604.79999999999</v>
      </c>
      <c r="M23" s="54">
        <v>327282.96000000002</v>
      </c>
      <c r="N23" s="54">
        <v>3196318.5699999994</v>
      </c>
    </row>
    <row r="24" spans="1:14" ht="15.6" x14ac:dyDescent="0.3">
      <c r="A24" s="53" t="s">
        <v>69</v>
      </c>
      <c r="B24" s="54">
        <v>0</v>
      </c>
      <c r="C24" s="54">
        <v>23600</v>
      </c>
      <c r="D24" s="54">
        <v>256252.9</v>
      </c>
      <c r="E24" s="54">
        <v>123050.76</v>
      </c>
      <c r="F24" s="54">
        <v>43513.69</v>
      </c>
      <c r="G24" s="54">
        <v>428549.97</v>
      </c>
      <c r="H24" s="54">
        <v>269259.57</v>
      </c>
      <c r="I24" s="54">
        <v>258383.71</v>
      </c>
      <c r="J24" s="54">
        <v>250965.84</v>
      </c>
      <c r="K24" s="54">
        <v>96528.75</v>
      </c>
      <c r="L24" s="54">
        <v>226409.68</v>
      </c>
      <c r="M24" s="54">
        <v>292936.13</v>
      </c>
      <c r="N24" s="54">
        <v>2269451</v>
      </c>
    </row>
    <row r="25" spans="1:14" ht="15.6" x14ac:dyDescent="0.3">
      <c r="A25" s="53" t="s">
        <v>70</v>
      </c>
      <c r="B25" s="54">
        <v>0</v>
      </c>
      <c r="C25" s="54">
        <v>0</v>
      </c>
      <c r="D25" s="54">
        <v>1445834.66</v>
      </c>
      <c r="E25" s="54">
        <v>235000</v>
      </c>
      <c r="F25" s="54">
        <v>9086</v>
      </c>
      <c r="G25" s="54">
        <v>1340038.8700000001</v>
      </c>
      <c r="H25" s="54">
        <v>16048</v>
      </c>
      <c r="I25" s="54">
        <v>58733.57</v>
      </c>
      <c r="J25" s="54">
        <v>1632998.6</v>
      </c>
      <c r="K25" s="54">
        <v>176757.42</v>
      </c>
      <c r="L25" s="54">
        <v>284973.59999999998</v>
      </c>
      <c r="M25" s="54">
        <v>3347839.35</v>
      </c>
      <c r="N25" s="54">
        <v>8547310.0700000003</v>
      </c>
    </row>
    <row r="26" spans="1:14" ht="15.6" x14ac:dyDescent="0.3">
      <c r="A26" s="53" t="s">
        <v>71</v>
      </c>
      <c r="B26" s="54">
        <v>0</v>
      </c>
      <c r="C26" s="54">
        <v>811724.71</v>
      </c>
      <c r="D26" s="54">
        <v>461485.81</v>
      </c>
      <c r="E26" s="54">
        <v>41410.28</v>
      </c>
      <c r="F26" s="54">
        <v>24905.11</v>
      </c>
      <c r="G26" s="54">
        <v>68177.69</v>
      </c>
      <c r="H26" s="54">
        <v>1660666.98</v>
      </c>
      <c r="I26" s="54">
        <v>-743466.91</v>
      </c>
      <c r="J26" s="54">
        <v>1836937.73</v>
      </c>
      <c r="K26" s="54">
        <v>492331.28</v>
      </c>
      <c r="L26" s="54">
        <v>497255.07</v>
      </c>
      <c r="M26" s="54">
        <v>578989.89</v>
      </c>
      <c r="N26" s="54">
        <v>5730417.6399999997</v>
      </c>
    </row>
    <row r="27" spans="1:14" ht="15.6" x14ac:dyDescent="0.3">
      <c r="A27" s="52" t="s">
        <v>72</v>
      </c>
      <c r="B27" s="51">
        <v>600000</v>
      </c>
      <c r="C27" s="51">
        <v>733766.5</v>
      </c>
      <c r="D27" s="51">
        <v>1378059.78</v>
      </c>
      <c r="E27" s="51">
        <v>1016554.3</v>
      </c>
      <c r="F27" s="51">
        <v>913449.21</v>
      </c>
      <c r="G27" s="51">
        <v>1057449.3400000001</v>
      </c>
      <c r="H27" s="51">
        <v>605850</v>
      </c>
      <c r="I27" s="51">
        <v>1284883.02</v>
      </c>
      <c r="J27" s="51">
        <v>1839031.6500000001</v>
      </c>
      <c r="K27" s="51">
        <v>2217033.9899999998</v>
      </c>
      <c r="L27" s="51">
        <v>1486218.6</v>
      </c>
      <c r="M27" s="51">
        <v>3348751.2199999997</v>
      </c>
      <c r="N27" s="51">
        <v>16481047.609999999</v>
      </c>
    </row>
    <row r="28" spans="1:14" ht="15.6" x14ac:dyDescent="0.3">
      <c r="A28" s="53" t="s">
        <v>73</v>
      </c>
      <c r="B28" s="54">
        <v>0</v>
      </c>
      <c r="C28" s="54">
        <v>71708.5</v>
      </c>
      <c r="D28" s="54">
        <v>114642.92</v>
      </c>
      <c r="E28" s="54">
        <v>0</v>
      </c>
      <c r="F28" s="54">
        <v>98511.72</v>
      </c>
      <c r="G28" s="54">
        <v>189889.36</v>
      </c>
      <c r="H28" s="54">
        <v>5850</v>
      </c>
      <c r="I28" s="54">
        <v>273421.5</v>
      </c>
      <c r="J28" s="54">
        <v>91015.91</v>
      </c>
      <c r="K28" s="54">
        <v>75418.460000000006</v>
      </c>
      <c r="L28" s="54">
        <v>11292</v>
      </c>
      <c r="M28" s="54">
        <v>428832.18</v>
      </c>
      <c r="N28" s="54">
        <v>1360582.55</v>
      </c>
    </row>
    <row r="29" spans="1:14" ht="15.6" x14ac:dyDescent="0.3">
      <c r="A29" s="53" t="s">
        <v>74</v>
      </c>
      <c r="B29" s="54">
        <v>0</v>
      </c>
      <c r="C29" s="54">
        <v>0</v>
      </c>
      <c r="D29" s="54">
        <v>288.14</v>
      </c>
      <c r="E29" s="54">
        <v>0</v>
      </c>
      <c r="F29" s="54">
        <v>0</v>
      </c>
      <c r="G29" s="54">
        <v>4911.01</v>
      </c>
      <c r="H29" s="54">
        <v>0</v>
      </c>
      <c r="I29" s="54">
        <v>45331</v>
      </c>
      <c r="J29" s="54">
        <v>253753.1</v>
      </c>
      <c r="K29" s="54">
        <v>123986.02</v>
      </c>
      <c r="L29" s="54">
        <v>17207</v>
      </c>
      <c r="M29" s="54">
        <v>1514772.24</v>
      </c>
      <c r="N29" s="54">
        <v>1960248.51</v>
      </c>
    </row>
    <row r="30" spans="1:14" ht="15.6" x14ac:dyDescent="0.3">
      <c r="A30" s="53" t="s">
        <v>75</v>
      </c>
      <c r="B30" s="54">
        <v>0</v>
      </c>
      <c r="C30" s="54">
        <v>45750</v>
      </c>
      <c r="D30" s="54">
        <v>105840.95</v>
      </c>
      <c r="E30" s="54">
        <v>0</v>
      </c>
      <c r="F30" s="54">
        <v>0</v>
      </c>
      <c r="G30" s="54">
        <v>87860.68</v>
      </c>
      <c r="H30" s="54">
        <v>0</v>
      </c>
      <c r="I30" s="54">
        <v>113527.43</v>
      </c>
      <c r="J30" s="54">
        <v>119949.5</v>
      </c>
      <c r="K30" s="54">
        <v>928765.51</v>
      </c>
      <c r="L30" s="54">
        <v>0</v>
      </c>
      <c r="M30" s="54">
        <v>513255.37</v>
      </c>
      <c r="N30" s="54">
        <v>1914949.44</v>
      </c>
    </row>
    <row r="31" spans="1:14" ht="15.6" x14ac:dyDescent="0.3">
      <c r="A31" s="53" t="s">
        <v>76</v>
      </c>
      <c r="B31" s="54">
        <v>0</v>
      </c>
      <c r="C31" s="54">
        <v>0</v>
      </c>
      <c r="D31" s="54">
        <v>10067.030000000001</v>
      </c>
      <c r="E31" s="54">
        <v>0</v>
      </c>
      <c r="F31" s="54">
        <v>0</v>
      </c>
      <c r="G31" s="54">
        <v>17685.72</v>
      </c>
      <c r="H31" s="54">
        <v>0</v>
      </c>
      <c r="I31" s="54">
        <v>6633</v>
      </c>
      <c r="J31" s="54">
        <v>0</v>
      </c>
      <c r="K31" s="54">
        <v>0</v>
      </c>
      <c r="L31" s="54">
        <v>0</v>
      </c>
      <c r="M31" s="54">
        <v>0</v>
      </c>
      <c r="N31" s="54">
        <v>34385.75</v>
      </c>
    </row>
    <row r="32" spans="1:14" ht="15.6" x14ac:dyDescent="0.3">
      <c r="A32" s="53" t="s">
        <v>77</v>
      </c>
      <c r="B32" s="54">
        <v>0</v>
      </c>
      <c r="C32" s="54">
        <v>0</v>
      </c>
      <c r="D32" s="54">
        <v>11169.65</v>
      </c>
      <c r="E32" s="54">
        <v>0</v>
      </c>
      <c r="F32" s="54">
        <v>46883.76</v>
      </c>
      <c r="G32" s="54">
        <v>4721</v>
      </c>
      <c r="H32" s="54">
        <v>0</v>
      </c>
      <c r="I32" s="54">
        <v>10083.879999999999</v>
      </c>
      <c r="J32" s="54">
        <v>0</v>
      </c>
      <c r="K32" s="54">
        <v>91350.89</v>
      </c>
      <c r="L32" s="54">
        <v>0</v>
      </c>
      <c r="M32" s="54">
        <v>54564.61</v>
      </c>
      <c r="N32" s="54">
        <v>218773.78999999998</v>
      </c>
    </row>
    <row r="33" spans="1:14" ht="15.6" x14ac:dyDescent="0.3">
      <c r="A33" s="53" t="s">
        <v>78</v>
      </c>
      <c r="B33" s="54">
        <v>0</v>
      </c>
      <c r="C33" s="54">
        <v>0</v>
      </c>
      <c r="D33" s="54">
        <v>82979.360000000001</v>
      </c>
      <c r="E33" s="54">
        <v>14744.99</v>
      </c>
      <c r="F33" s="54">
        <v>0</v>
      </c>
      <c r="G33" s="54">
        <v>0</v>
      </c>
      <c r="H33" s="54">
        <v>0</v>
      </c>
      <c r="I33" s="54">
        <v>11960</v>
      </c>
      <c r="J33" s="54">
        <v>59349.06</v>
      </c>
      <c r="K33" s="54">
        <v>14118.31</v>
      </c>
      <c r="L33" s="54">
        <v>321791.93</v>
      </c>
      <c r="M33" s="54">
        <v>16876.759999999998</v>
      </c>
      <c r="N33" s="54">
        <v>521820.41000000003</v>
      </c>
    </row>
    <row r="34" spans="1:14" ht="15.6" x14ac:dyDescent="0.3">
      <c r="A34" s="53" t="s">
        <v>79</v>
      </c>
      <c r="B34" s="54">
        <v>600000</v>
      </c>
      <c r="C34" s="54">
        <v>600000</v>
      </c>
      <c r="D34" s="54">
        <v>772475.96</v>
      </c>
      <c r="E34" s="54">
        <v>634775</v>
      </c>
      <c r="F34" s="54">
        <v>600000</v>
      </c>
      <c r="G34" s="54">
        <v>601887.85</v>
      </c>
      <c r="H34" s="54">
        <v>600000</v>
      </c>
      <c r="I34" s="54">
        <v>600000</v>
      </c>
      <c r="J34" s="54">
        <v>611535.53</v>
      </c>
      <c r="K34" s="54">
        <v>620595.4</v>
      </c>
      <c r="L34" s="54">
        <v>671713.79</v>
      </c>
      <c r="M34" s="54">
        <v>604723.93999999994</v>
      </c>
      <c r="N34" s="54">
        <v>7517707.4700000007</v>
      </c>
    </row>
    <row r="35" spans="1:14" ht="15.6" x14ac:dyDescent="0.3">
      <c r="A35" s="53" t="s">
        <v>80</v>
      </c>
      <c r="B35" s="54">
        <v>0</v>
      </c>
      <c r="C35" s="54">
        <v>0</v>
      </c>
      <c r="D35" s="54">
        <v>0</v>
      </c>
      <c r="E35" s="54">
        <v>0</v>
      </c>
      <c r="F35" s="54">
        <v>0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54">
        <v>0</v>
      </c>
      <c r="N35" s="54">
        <v>0</v>
      </c>
    </row>
    <row r="36" spans="1:14" ht="15.6" x14ac:dyDescent="0.3">
      <c r="A36" s="53" t="s">
        <v>81</v>
      </c>
      <c r="B36" s="54">
        <v>0</v>
      </c>
      <c r="C36" s="54">
        <v>16308</v>
      </c>
      <c r="D36" s="54">
        <v>280595.77</v>
      </c>
      <c r="E36" s="54">
        <v>367034.31</v>
      </c>
      <c r="F36" s="54">
        <v>168053.73</v>
      </c>
      <c r="G36" s="54">
        <v>150493.72</v>
      </c>
      <c r="H36" s="54">
        <v>0</v>
      </c>
      <c r="I36" s="54">
        <v>223926.21</v>
      </c>
      <c r="J36" s="54">
        <v>703428.55</v>
      </c>
      <c r="K36" s="54">
        <v>362799.4</v>
      </c>
      <c r="L36" s="54">
        <v>464213.88</v>
      </c>
      <c r="M36" s="54">
        <v>215726.12</v>
      </c>
      <c r="N36" s="54">
        <v>2952579.69</v>
      </c>
    </row>
    <row r="37" spans="1:14" ht="15.6" x14ac:dyDescent="0.3">
      <c r="A37" s="52" t="s">
        <v>82</v>
      </c>
      <c r="B37" s="51">
        <v>0</v>
      </c>
      <c r="C37" s="51">
        <v>999650</v>
      </c>
      <c r="D37" s="51">
        <v>2577680.25</v>
      </c>
      <c r="E37" s="51">
        <v>1408425</v>
      </c>
      <c r="F37" s="51">
        <v>130391.25</v>
      </c>
      <c r="G37" s="51">
        <v>1880801</v>
      </c>
      <c r="H37" s="51">
        <v>1342242.5</v>
      </c>
      <c r="I37" s="51">
        <v>178250</v>
      </c>
      <c r="J37" s="51">
        <v>2205012.7000000002</v>
      </c>
      <c r="K37" s="51">
        <v>859678.25</v>
      </c>
      <c r="L37" s="51">
        <v>154000</v>
      </c>
      <c r="M37" s="51">
        <v>3017259</v>
      </c>
      <c r="N37" s="51">
        <v>14753389.949999999</v>
      </c>
    </row>
    <row r="38" spans="1:14" ht="15.6" x14ac:dyDescent="0.3">
      <c r="A38" s="53" t="s">
        <v>83</v>
      </c>
      <c r="B38" s="54">
        <v>0</v>
      </c>
      <c r="C38" s="54">
        <v>999650</v>
      </c>
      <c r="D38" s="54">
        <v>2435446.25</v>
      </c>
      <c r="E38" s="54">
        <v>1408425</v>
      </c>
      <c r="F38" s="54">
        <v>130391.25</v>
      </c>
      <c r="G38" s="54">
        <v>1708917.5</v>
      </c>
      <c r="H38" s="54">
        <v>1342242.5</v>
      </c>
      <c r="I38" s="54">
        <v>178250</v>
      </c>
      <c r="J38" s="54">
        <v>2205012.7000000002</v>
      </c>
      <c r="K38" s="54">
        <v>859678.25</v>
      </c>
      <c r="L38" s="54">
        <v>154000</v>
      </c>
      <c r="M38" s="54">
        <v>2325175</v>
      </c>
      <c r="N38" s="54">
        <v>13747188.449999999</v>
      </c>
    </row>
    <row r="39" spans="1:14" ht="15.6" x14ac:dyDescent="0.3">
      <c r="A39" s="53" t="s">
        <v>84</v>
      </c>
      <c r="B39" s="54">
        <v>0</v>
      </c>
      <c r="C39" s="54">
        <v>0</v>
      </c>
      <c r="D39" s="54">
        <v>0</v>
      </c>
      <c r="E39" s="54">
        <v>0</v>
      </c>
      <c r="F39" s="54">
        <v>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54">
        <v>0</v>
      </c>
      <c r="N39" s="54">
        <v>0</v>
      </c>
    </row>
    <row r="40" spans="1:14" ht="15.6" x14ac:dyDescent="0.3">
      <c r="A40" s="53" t="s">
        <v>85</v>
      </c>
      <c r="B40" s="54">
        <v>0</v>
      </c>
      <c r="C40" s="54">
        <v>0</v>
      </c>
      <c r="D40" s="54">
        <v>0</v>
      </c>
      <c r="E40" s="54">
        <v>0</v>
      </c>
      <c r="F40" s="54">
        <v>0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4">
        <v>0</v>
      </c>
      <c r="M40" s="54">
        <v>0</v>
      </c>
      <c r="N40" s="54">
        <v>0</v>
      </c>
    </row>
    <row r="41" spans="1:14" ht="15.6" x14ac:dyDescent="0.3">
      <c r="A41" s="53" t="s">
        <v>86</v>
      </c>
      <c r="B41" s="54">
        <v>0</v>
      </c>
      <c r="C41" s="54">
        <v>0</v>
      </c>
      <c r="D41" s="54">
        <v>0</v>
      </c>
      <c r="E41" s="54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4">
        <v>0</v>
      </c>
      <c r="M41" s="54">
        <v>0</v>
      </c>
      <c r="N41" s="54">
        <v>0</v>
      </c>
    </row>
    <row r="42" spans="1:14" ht="15.6" x14ac:dyDescent="0.3">
      <c r="A42" s="53" t="s">
        <v>87</v>
      </c>
      <c r="B42" s="54">
        <v>0</v>
      </c>
      <c r="C42" s="54">
        <v>0</v>
      </c>
      <c r="D42" s="54">
        <v>0</v>
      </c>
      <c r="E42" s="54">
        <v>0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54">
        <v>0</v>
      </c>
      <c r="N42" s="54">
        <v>0</v>
      </c>
    </row>
    <row r="43" spans="1:14" ht="15.6" x14ac:dyDescent="0.3">
      <c r="A43" s="53" t="s">
        <v>88</v>
      </c>
      <c r="B43" s="54">
        <v>0</v>
      </c>
      <c r="C43" s="54">
        <v>0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54">
        <v>0</v>
      </c>
      <c r="N43" s="54">
        <v>0</v>
      </c>
    </row>
    <row r="44" spans="1:14" ht="15.6" x14ac:dyDescent="0.3">
      <c r="A44" s="53" t="s">
        <v>89</v>
      </c>
      <c r="B44" s="54">
        <v>0</v>
      </c>
      <c r="C44" s="54">
        <v>0</v>
      </c>
      <c r="D44" s="54">
        <v>142234</v>
      </c>
      <c r="E44" s="54">
        <v>0</v>
      </c>
      <c r="F44" s="54">
        <v>0</v>
      </c>
      <c r="G44" s="54">
        <v>171883.5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54">
        <v>692084</v>
      </c>
      <c r="N44" s="54">
        <v>1006201.5</v>
      </c>
    </row>
    <row r="45" spans="1:14" ht="15.6" x14ac:dyDescent="0.3">
      <c r="A45" s="53" t="s">
        <v>90</v>
      </c>
      <c r="B45" s="54">
        <v>0</v>
      </c>
      <c r="C45" s="54">
        <v>0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54">
        <v>0</v>
      </c>
      <c r="N45" s="54">
        <v>0</v>
      </c>
    </row>
    <row r="46" spans="1:14" ht="15.6" x14ac:dyDescent="0.3">
      <c r="A46" s="52" t="s">
        <v>91</v>
      </c>
      <c r="B46" s="51">
        <v>0</v>
      </c>
      <c r="C46" s="51">
        <v>0</v>
      </c>
      <c r="D46" s="51">
        <v>0</v>
      </c>
      <c r="E46" s="51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</row>
    <row r="47" spans="1:14" ht="15.6" x14ac:dyDescent="0.3">
      <c r="A47" s="53" t="s">
        <v>92</v>
      </c>
      <c r="B47" s="54">
        <v>0</v>
      </c>
      <c r="C47" s="54">
        <v>0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54">
        <v>0</v>
      </c>
      <c r="N47" s="54">
        <v>0</v>
      </c>
    </row>
    <row r="48" spans="1:14" ht="15.6" x14ac:dyDescent="0.3">
      <c r="A48" s="53" t="s">
        <v>93</v>
      </c>
      <c r="B48" s="54">
        <v>0</v>
      </c>
      <c r="C48" s="54">
        <v>0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54">
        <v>0</v>
      </c>
      <c r="N48" s="54">
        <v>0</v>
      </c>
    </row>
    <row r="49" spans="1:14" ht="15.6" x14ac:dyDescent="0.3">
      <c r="A49" s="53" t="s">
        <v>94</v>
      </c>
      <c r="B49" s="54">
        <v>0</v>
      </c>
      <c r="C49" s="54">
        <v>0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54">
        <v>0</v>
      </c>
      <c r="N49" s="54">
        <v>0</v>
      </c>
    </row>
    <row r="50" spans="1:14" ht="15.6" x14ac:dyDescent="0.3">
      <c r="A50" s="53" t="s">
        <v>95</v>
      </c>
      <c r="B50" s="54">
        <v>0</v>
      </c>
      <c r="C50" s="54">
        <v>0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54">
        <v>0</v>
      </c>
      <c r="N50" s="54">
        <v>0</v>
      </c>
    </row>
    <row r="51" spans="1:14" ht="15.6" x14ac:dyDescent="0.3">
      <c r="A51" s="53" t="s">
        <v>96</v>
      </c>
      <c r="B51" s="54">
        <v>0</v>
      </c>
      <c r="C51" s="54">
        <v>0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54">
        <v>0</v>
      </c>
      <c r="N51" s="54">
        <v>0</v>
      </c>
    </row>
    <row r="52" spans="1:14" ht="15.6" x14ac:dyDescent="0.3">
      <c r="A52" s="53" t="s">
        <v>97</v>
      </c>
      <c r="B52" s="54">
        <v>0</v>
      </c>
      <c r="C52" s="54">
        <v>0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54">
        <v>0</v>
      </c>
      <c r="N52" s="54">
        <v>0</v>
      </c>
    </row>
    <row r="53" spans="1:14" ht="15.6" x14ac:dyDescent="0.3">
      <c r="A53" s="52" t="s">
        <v>98</v>
      </c>
      <c r="B53" s="51">
        <v>0</v>
      </c>
      <c r="C53" s="51">
        <v>0</v>
      </c>
      <c r="D53" s="51">
        <v>156980.01</v>
      </c>
      <c r="E53" s="51">
        <v>152209</v>
      </c>
      <c r="F53" s="51">
        <v>524215.44</v>
      </c>
      <c r="G53" s="51">
        <v>1108173.82</v>
      </c>
      <c r="H53" s="51">
        <v>11534.23</v>
      </c>
      <c r="I53" s="51">
        <v>0</v>
      </c>
      <c r="J53" s="51">
        <v>878339.56</v>
      </c>
      <c r="K53" s="51">
        <v>4389411.95</v>
      </c>
      <c r="L53" s="51">
        <v>138706.64000000001</v>
      </c>
      <c r="M53" s="51">
        <v>2987301.5100000002</v>
      </c>
      <c r="N53" s="51">
        <v>10346872.16</v>
      </c>
    </row>
    <row r="54" spans="1:14" ht="15.6" x14ac:dyDescent="0.3">
      <c r="A54" s="53" t="s">
        <v>99</v>
      </c>
      <c r="B54" s="54">
        <v>0</v>
      </c>
      <c r="C54" s="54">
        <v>0</v>
      </c>
      <c r="D54" s="54">
        <v>149080</v>
      </c>
      <c r="E54" s="54">
        <v>152209</v>
      </c>
      <c r="F54" s="54">
        <v>524215.44</v>
      </c>
      <c r="G54" s="54">
        <v>496753.04</v>
      </c>
      <c r="H54" s="54">
        <v>11534.23</v>
      </c>
      <c r="I54" s="54">
        <v>0</v>
      </c>
      <c r="J54" s="54">
        <v>878339.56</v>
      </c>
      <c r="K54" s="54">
        <v>3491384.95</v>
      </c>
      <c r="L54" s="54">
        <v>41630.400000000001</v>
      </c>
      <c r="M54" s="54">
        <v>29597.01</v>
      </c>
      <c r="N54" s="54">
        <v>5774743.6300000008</v>
      </c>
    </row>
    <row r="55" spans="1:14" ht="15.6" x14ac:dyDescent="0.3">
      <c r="A55" s="53" t="s">
        <v>100</v>
      </c>
      <c r="B55" s="54">
        <v>0</v>
      </c>
      <c r="C55" s="54">
        <v>0</v>
      </c>
      <c r="D55" s="54">
        <v>7900.01</v>
      </c>
      <c r="E55" s="54">
        <v>0</v>
      </c>
      <c r="F55" s="54">
        <v>0</v>
      </c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4">
        <v>23883.200000000001</v>
      </c>
      <c r="M55" s="54">
        <v>24021.4</v>
      </c>
      <c r="N55" s="54">
        <v>55804.61</v>
      </c>
    </row>
    <row r="56" spans="1:14" ht="15.6" x14ac:dyDescent="0.3">
      <c r="A56" s="53" t="s">
        <v>101</v>
      </c>
      <c r="B56" s="54">
        <v>0</v>
      </c>
      <c r="C56" s="54">
        <v>0</v>
      </c>
      <c r="D56" s="54">
        <v>0</v>
      </c>
      <c r="E56" s="54">
        <v>0</v>
      </c>
      <c r="F56" s="54">
        <v>0</v>
      </c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4">
        <v>0</v>
      </c>
      <c r="M56" s="54">
        <v>0</v>
      </c>
      <c r="N56" s="54">
        <v>0</v>
      </c>
    </row>
    <row r="57" spans="1:14" ht="15.6" x14ac:dyDescent="0.3">
      <c r="A57" s="53" t="s">
        <v>102</v>
      </c>
      <c r="B57" s="54">
        <v>0</v>
      </c>
      <c r="C57" s="54">
        <v>0</v>
      </c>
      <c r="D57" s="54">
        <v>0</v>
      </c>
      <c r="E57" s="54">
        <v>0</v>
      </c>
      <c r="F57" s="54">
        <v>0</v>
      </c>
      <c r="G57" s="54">
        <v>611420.78</v>
      </c>
      <c r="H57" s="54">
        <v>0</v>
      </c>
      <c r="I57" s="54">
        <v>0</v>
      </c>
      <c r="J57" s="54">
        <v>0</v>
      </c>
      <c r="K57" s="54">
        <v>0</v>
      </c>
      <c r="L57" s="54">
        <v>0</v>
      </c>
      <c r="M57" s="54">
        <v>2445683.1</v>
      </c>
      <c r="N57" s="54">
        <v>3057103.88</v>
      </c>
    </row>
    <row r="58" spans="1:14" ht="15.6" x14ac:dyDescent="0.3">
      <c r="A58" s="53" t="s">
        <v>103</v>
      </c>
      <c r="B58" s="54">
        <v>0</v>
      </c>
      <c r="C58" s="54">
        <v>0</v>
      </c>
      <c r="D58" s="54">
        <v>0</v>
      </c>
      <c r="E58" s="54">
        <v>0</v>
      </c>
      <c r="F58" s="54">
        <v>0</v>
      </c>
      <c r="G58" s="54">
        <v>0</v>
      </c>
      <c r="H58" s="54">
        <v>0</v>
      </c>
      <c r="I58" s="54">
        <v>0</v>
      </c>
      <c r="J58" s="54">
        <v>0</v>
      </c>
      <c r="K58" s="54">
        <v>0</v>
      </c>
      <c r="L58" s="54">
        <v>73193.039999999994</v>
      </c>
      <c r="M58" s="54">
        <v>488000</v>
      </c>
      <c r="N58" s="54">
        <v>561193.04</v>
      </c>
    </row>
    <row r="59" spans="1:14" ht="15.6" x14ac:dyDescent="0.3">
      <c r="A59" s="53" t="s">
        <v>104</v>
      </c>
      <c r="B59" s="54">
        <v>0</v>
      </c>
      <c r="C59" s="54">
        <v>0</v>
      </c>
      <c r="D59" s="54">
        <v>0</v>
      </c>
      <c r="E59" s="54">
        <v>0</v>
      </c>
      <c r="F59" s="54">
        <v>0</v>
      </c>
      <c r="G59" s="54">
        <v>0</v>
      </c>
      <c r="H59" s="54">
        <v>0</v>
      </c>
      <c r="I59" s="54">
        <v>0</v>
      </c>
      <c r="J59" s="54">
        <v>0</v>
      </c>
      <c r="K59" s="54">
        <v>898027</v>
      </c>
      <c r="L59" s="54">
        <v>0</v>
      </c>
      <c r="M59" s="54">
        <v>0</v>
      </c>
      <c r="N59" s="54">
        <v>898027</v>
      </c>
    </row>
    <row r="60" spans="1:14" ht="15.6" x14ac:dyDescent="0.3">
      <c r="A60" s="53" t="s">
        <v>105</v>
      </c>
      <c r="B60" s="54">
        <v>0</v>
      </c>
      <c r="C60" s="54">
        <v>0</v>
      </c>
      <c r="D60" s="54">
        <v>0</v>
      </c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</row>
    <row r="61" spans="1:14" ht="15.6" x14ac:dyDescent="0.3">
      <c r="A61" s="53" t="s">
        <v>106</v>
      </c>
      <c r="B61" s="54">
        <v>0</v>
      </c>
      <c r="C61" s="54">
        <v>0</v>
      </c>
      <c r="D61" s="54">
        <v>0</v>
      </c>
      <c r="E61" s="54">
        <v>0</v>
      </c>
      <c r="F61" s="54">
        <v>0</v>
      </c>
      <c r="G61" s="54">
        <v>0</v>
      </c>
      <c r="H61" s="54">
        <v>0</v>
      </c>
      <c r="I61" s="54">
        <v>0</v>
      </c>
      <c r="J61" s="54">
        <v>0</v>
      </c>
      <c r="K61" s="54">
        <v>0</v>
      </c>
      <c r="L61" s="54">
        <v>0</v>
      </c>
      <c r="M61" s="54">
        <v>0</v>
      </c>
      <c r="N61" s="54">
        <v>0</v>
      </c>
    </row>
    <row r="62" spans="1:14" ht="15.6" x14ac:dyDescent="0.3">
      <c r="A62" s="53" t="s">
        <v>107</v>
      </c>
      <c r="B62" s="54">
        <v>0</v>
      </c>
      <c r="C62" s="54">
        <v>0</v>
      </c>
      <c r="D62" s="54">
        <v>0</v>
      </c>
      <c r="E62" s="54">
        <v>0</v>
      </c>
      <c r="F62" s="54">
        <v>0</v>
      </c>
      <c r="G62" s="54">
        <v>0</v>
      </c>
      <c r="H62" s="54">
        <v>0</v>
      </c>
      <c r="I62" s="54">
        <v>0</v>
      </c>
      <c r="J62" s="54">
        <v>0</v>
      </c>
      <c r="K62" s="54">
        <v>0</v>
      </c>
      <c r="L62" s="54">
        <v>0</v>
      </c>
      <c r="M62" s="54">
        <v>0</v>
      </c>
      <c r="N62" s="54">
        <v>0</v>
      </c>
    </row>
    <row r="63" spans="1:14" ht="15.6" x14ac:dyDescent="0.3">
      <c r="A63" s="52" t="s">
        <v>108</v>
      </c>
      <c r="B63" s="51">
        <v>0</v>
      </c>
      <c r="C63" s="51">
        <v>0</v>
      </c>
      <c r="D63" s="51">
        <v>0</v>
      </c>
      <c r="E63" s="51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1">
        <v>0</v>
      </c>
      <c r="M63" s="51">
        <v>0</v>
      </c>
      <c r="N63" s="51">
        <v>0</v>
      </c>
    </row>
    <row r="64" spans="1:14" ht="15.6" x14ac:dyDescent="0.3">
      <c r="A64" s="53" t="s">
        <v>109</v>
      </c>
      <c r="B64" s="54">
        <v>0</v>
      </c>
      <c r="C64" s="54">
        <v>0</v>
      </c>
      <c r="D64" s="54">
        <v>0</v>
      </c>
      <c r="E64" s="54">
        <v>0</v>
      </c>
      <c r="F64" s="54">
        <v>0</v>
      </c>
      <c r="G64" s="54">
        <v>0</v>
      </c>
      <c r="H64" s="54">
        <v>0</v>
      </c>
      <c r="I64" s="54">
        <v>0</v>
      </c>
      <c r="J64" s="54">
        <v>0</v>
      </c>
      <c r="K64" s="54">
        <v>0</v>
      </c>
      <c r="L64" s="54">
        <v>0</v>
      </c>
      <c r="M64" s="54">
        <v>0</v>
      </c>
      <c r="N64" s="54">
        <v>0</v>
      </c>
    </row>
    <row r="65" spans="1:14" ht="15.6" x14ac:dyDescent="0.3">
      <c r="A65" s="53" t="s">
        <v>110</v>
      </c>
      <c r="B65" s="54">
        <v>0</v>
      </c>
      <c r="C65" s="54">
        <v>0</v>
      </c>
      <c r="D65" s="54">
        <v>0</v>
      </c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  <c r="L65" s="54">
        <v>0</v>
      </c>
      <c r="M65" s="54">
        <v>0</v>
      </c>
      <c r="N65" s="54">
        <v>0</v>
      </c>
    </row>
    <row r="66" spans="1:14" ht="15.6" x14ac:dyDescent="0.3">
      <c r="A66" s="53" t="s">
        <v>111</v>
      </c>
      <c r="B66" s="54">
        <v>0</v>
      </c>
      <c r="C66" s="54">
        <v>0</v>
      </c>
      <c r="D66" s="54">
        <v>0</v>
      </c>
      <c r="E66" s="54">
        <v>0</v>
      </c>
      <c r="F66" s="54">
        <v>0</v>
      </c>
      <c r="G66" s="54">
        <v>0</v>
      </c>
      <c r="H66" s="54">
        <v>0</v>
      </c>
      <c r="I66" s="54">
        <v>0</v>
      </c>
      <c r="J66" s="54">
        <v>0</v>
      </c>
      <c r="K66" s="54">
        <v>0</v>
      </c>
      <c r="L66" s="54">
        <v>0</v>
      </c>
      <c r="M66" s="54">
        <v>0</v>
      </c>
      <c r="N66" s="54">
        <v>0</v>
      </c>
    </row>
    <row r="67" spans="1:14" ht="15.6" x14ac:dyDescent="0.3">
      <c r="A67" s="53" t="s">
        <v>112</v>
      </c>
      <c r="B67" s="54">
        <v>0</v>
      </c>
      <c r="C67" s="54">
        <v>0</v>
      </c>
      <c r="D67" s="54">
        <v>0</v>
      </c>
      <c r="E67" s="54">
        <v>0</v>
      </c>
      <c r="F67" s="54">
        <v>0</v>
      </c>
      <c r="G67" s="54">
        <v>0</v>
      </c>
      <c r="H67" s="54">
        <v>0</v>
      </c>
      <c r="I67" s="54">
        <v>0</v>
      </c>
      <c r="J67" s="54">
        <v>0</v>
      </c>
      <c r="K67" s="54">
        <v>0</v>
      </c>
      <c r="L67" s="54">
        <v>0</v>
      </c>
      <c r="M67" s="54">
        <v>0</v>
      </c>
      <c r="N67" s="54">
        <v>0</v>
      </c>
    </row>
    <row r="68" spans="1:14" ht="15.6" x14ac:dyDescent="0.3">
      <c r="A68" s="52" t="s">
        <v>113</v>
      </c>
      <c r="B68" s="51">
        <v>0</v>
      </c>
      <c r="C68" s="51">
        <v>0</v>
      </c>
      <c r="D68" s="51">
        <v>0</v>
      </c>
      <c r="E68" s="51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1">
        <v>0</v>
      </c>
      <c r="M68" s="51">
        <v>0</v>
      </c>
      <c r="N68" s="51">
        <v>0</v>
      </c>
    </row>
    <row r="69" spans="1:14" ht="15.6" x14ac:dyDescent="0.3">
      <c r="A69" s="53" t="s">
        <v>114</v>
      </c>
      <c r="B69" s="54">
        <v>0</v>
      </c>
      <c r="C69" s="54">
        <v>0</v>
      </c>
      <c r="D69" s="54">
        <v>0</v>
      </c>
      <c r="E69" s="54">
        <v>0</v>
      </c>
      <c r="F69" s="54">
        <v>0</v>
      </c>
      <c r="G69" s="54">
        <v>0</v>
      </c>
      <c r="H69" s="54">
        <v>0</v>
      </c>
      <c r="I69" s="54">
        <v>0</v>
      </c>
      <c r="J69" s="54">
        <v>0</v>
      </c>
      <c r="K69" s="54">
        <v>0</v>
      </c>
      <c r="L69" s="54">
        <v>0</v>
      </c>
      <c r="M69" s="54">
        <v>0</v>
      </c>
      <c r="N69" s="54">
        <v>0</v>
      </c>
    </row>
    <row r="70" spans="1:14" ht="15.6" x14ac:dyDescent="0.3">
      <c r="A70" s="53" t="s">
        <v>115</v>
      </c>
      <c r="B70" s="54">
        <v>0</v>
      </c>
      <c r="C70" s="54">
        <v>0</v>
      </c>
      <c r="D70" s="54">
        <v>0</v>
      </c>
      <c r="E70" s="54">
        <v>0</v>
      </c>
      <c r="F70" s="54">
        <v>0</v>
      </c>
      <c r="G70" s="54">
        <v>0</v>
      </c>
      <c r="H70" s="54">
        <v>0</v>
      </c>
      <c r="I70" s="54">
        <v>0</v>
      </c>
      <c r="J70" s="54">
        <v>0</v>
      </c>
      <c r="K70" s="54">
        <v>0</v>
      </c>
      <c r="L70" s="54">
        <v>0</v>
      </c>
      <c r="M70" s="54">
        <v>0</v>
      </c>
      <c r="N70" s="54">
        <v>0</v>
      </c>
    </row>
    <row r="71" spans="1:14" ht="15.6" x14ac:dyDescent="0.3">
      <c r="A71" s="52" t="s">
        <v>116</v>
      </c>
      <c r="B71" s="51">
        <v>0</v>
      </c>
      <c r="C71" s="51">
        <v>0</v>
      </c>
      <c r="D71" s="51">
        <v>0</v>
      </c>
      <c r="E71" s="51">
        <v>0</v>
      </c>
      <c r="F71" s="51">
        <v>0</v>
      </c>
      <c r="G71" s="51">
        <v>0</v>
      </c>
      <c r="H71" s="51">
        <v>0</v>
      </c>
      <c r="I71" s="51">
        <v>0</v>
      </c>
      <c r="J71" s="51">
        <v>0</v>
      </c>
      <c r="K71" s="51">
        <v>0</v>
      </c>
      <c r="L71" s="51">
        <v>0</v>
      </c>
      <c r="M71" s="51">
        <v>0</v>
      </c>
      <c r="N71" s="51">
        <v>0</v>
      </c>
    </row>
    <row r="72" spans="1:14" ht="15.6" x14ac:dyDescent="0.3">
      <c r="A72" s="53" t="s">
        <v>117</v>
      </c>
      <c r="B72" s="54">
        <v>0</v>
      </c>
      <c r="C72" s="54">
        <v>0</v>
      </c>
      <c r="D72" s="54">
        <v>0</v>
      </c>
      <c r="E72" s="54">
        <v>0</v>
      </c>
      <c r="F72" s="54">
        <v>0</v>
      </c>
      <c r="G72" s="54">
        <v>0</v>
      </c>
      <c r="H72" s="54">
        <v>0</v>
      </c>
      <c r="I72" s="54">
        <v>0</v>
      </c>
      <c r="J72" s="54">
        <v>0</v>
      </c>
      <c r="K72" s="54">
        <v>0</v>
      </c>
      <c r="L72" s="54">
        <v>0</v>
      </c>
      <c r="M72" s="54">
        <v>0</v>
      </c>
      <c r="N72" s="54">
        <v>0</v>
      </c>
    </row>
    <row r="73" spans="1:14" ht="15.6" x14ac:dyDescent="0.3">
      <c r="A73" s="53" t="s">
        <v>118</v>
      </c>
      <c r="B73" s="54">
        <v>0</v>
      </c>
      <c r="C73" s="54">
        <v>0</v>
      </c>
      <c r="D73" s="54">
        <v>0</v>
      </c>
      <c r="E73" s="54">
        <v>0</v>
      </c>
      <c r="F73" s="54">
        <v>0</v>
      </c>
      <c r="G73" s="54">
        <v>0</v>
      </c>
      <c r="H73" s="54">
        <v>0</v>
      </c>
      <c r="I73" s="54">
        <v>0</v>
      </c>
      <c r="J73" s="54">
        <v>0</v>
      </c>
      <c r="K73" s="54">
        <v>0</v>
      </c>
      <c r="L73" s="54">
        <v>0</v>
      </c>
      <c r="M73" s="54">
        <v>0</v>
      </c>
      <c r="N73" s="54">
        <v>0</v>
      </c>
    </row>
    <row r="74" spans="1:14" ht="15.6" x14ac:dyDescent="0.3">
      <c r="A74" s="53" t="s">
        <v>119</v>
      </c>
      <c r="B74" s="54">
        <v>0</v>
      </c>
      <c r="C74" s="54">
        <v>0</v>
      </c>
      <c r="D74" s="54">
        <v>0</v>
      </c>
      <c r="E74" s="54">
        <v>0</v>
      </c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4">
        <v>0</v>
      </c>
      <c r="M74" s="54">
        <v>0</v>
      </c>
      <c r="N74" s="54">
        <v>0</v>
      </c>
    </row>
    <row r="75" spans="1:14" ht="15.6" x14ac:dyDescent="0.3">
      <c r="A75" s="50" t="s">
        <v>120</v>
      </c>
      <c r="B75" s="51">
        <v>0</v>
      </c>
      <c r="C75" s="51">
        <v>0</v>
      </c>
      <c r="D75" s="51">
        <v>0</v>
      </c>
      <c r="E75" s="51">
        <v>0</v>
      </c>
      <c r="F75" s="51">
        <v>0</v>
      </c>
      <c r="G75" s="51">
        <v>0</v>
      </c>
      <c r="H75" s="51">
        <v>0</v>
      </c>
      <c r="I75" s="51">
        <v>0</v>
      </c>
      <c r="J75" s="51">
        <v>0</v>
      </c>
      <c r="K75" s="51">
        <v>0</v>
      </c>
      <c r="L75" s="51">
        <v>0</v>
      </c>
      <c r="M75" s="51">
        <v>0</v>
      </c>
      <c r="N75" s="51">
        <v>0</v>
      </c>
    </row>
    <row r="76" spans="1:14" ht="15.6" x14ac:dyDescent="0.3">
      <c r="A76" s="52" t="s">
        <v>121</v>
      </c>
      <c r="B76" s="54">
        <v>0</v>
      </c>
      <c r="C76" s="54">
        <v>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  <c r="N76" s="54">
        <v>0</v>
      </c>
    </row>
    <row r="77" spans="1:14" ht="15.6" x14ac:dyDescent="0.3">
      <c r="A77" s="53" t="s">
        <v>122</v>
      </c>
      <c r="B77" s="54">
        <v>0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  <c r="N77" s="54">
        <v>0</v>
      </c>
    </row>
    <row r="78" spans="1:14" ht="15.6" x14ac:dyDescent="0.3">
      <c r="A78" s="53" t="s">
        <v>123</v>
      </c>
      <c r="B78" s="54">
        <v>0</v>
      </c>
      <c r="C78" s="54">
        <v>0</v>
      </c>
      <c r="D78" s="54">
        <v>0</v>
      </c>
      <c r="E78" s="54">
        <v>0</v>
      </c>
      <c r="F78" s="54">
        <v>0</v>
      </c>
      <c r="G78" s="54">
        <v>0</v>
      </c>
      <c r="H78" s="54">
        <v>0</v>
      </c>
      <c r="I78" s="54">
        <v>0</v>
      </c>
      <c r="J78" s="54">
        <v>0</v>
      </c>
      <c r="K78" s="54">
        <v>0</v>
      </c>
      <c r="L78" s="54">
        <v>0</v>
      </c>
      <c r="M78" s="54">
        <v>0</v>
      </c>
      <c r="N78" s="54">
        <v>0</v>
      </c>
    </row>
    <row r="79" spans="1:14" ht="15.6" x14ac:dyDescent="0.3">
      <c r="A79" s="52" t="s">
        <v>124</v>
      </c>
      <c r="B79" s="51">
        <v>0</v>
      </c>
      <c r="C79" s="51">
        <v>0</v>
      </c>
      <c r="D79" s="51">
        <v>0</v>
      </c>
      <c r="E79" s="51">
        <v>0</v>
      </c>
      <c r="F79" s="51">
        <v>0</v>
      </c>
      <c r="G79" s="51">
        <v>0</v>
      </c>
      <c r="H79" s="51">
        <v>0</v>
      </c>
      <c r="I79" s="51">
        <v>0</v>
      </c>
      <c r="J79" s="51">
        <v>0</v>
      </c>
      <c r="K79" s="51">
        <v>0</v>
      </c>
      <c r="L79" s="51">
        <v>0</v>
      </c>
      <c r="M79" s="51">
        <v>0</v>
      </c>
      <c r="N79" s="51">
        <v>0</v>
      </c>
    </row>
    <row r="80" spans="1:14" ht="15.6" x14ac:dyDescent="0.3">
      <c r="A80" s="53" t="s">
        <v>125</v>
      </c>
      <c r="B80" s="54">
        <v>0</v>
      </c>
      <c r="C80" s="54">
        <v>0</v>
      </c>
      <c r="D80" s="54">
        <v>0</v>
      </c>
      <c r="E80" s="54">
        <v>0</v>
      </c>
      <c r="F80" s="54">
        <v>0</v>
      </c>
      <c r="G80" s="54">
        <v>0</v>
      </c>
      <c r="H80" s="54">
        <v>0</v>
      </c>
      <c r="I80" s="54">
        <v>0</v>
      </c>
      <c r="J80" s="54">
        <v>0</v>
      </c>
      <c r="K80" s="54">
        <v>0</v>
      </c>
      <c r="L80" s="54">
        <v>0</v>
      </c>
      <c r="M80" s="54">
        <v>0</v>
      </c>
      <c r="N80" s="54">
        <v>0</v>
      </c>
    </row>
    <row r="81" spans="1:14" ht="15.6" x14ac:dyDescent="0.3">
      <c r="A81" s="53" t="s">
        <v>126</v>
      </c>
      <c r="B81" s="54">
        <v>0</v>
      </c>
      <c r="C81" s="54">
        <v>0</v>
      </c>
      <c r="D81" s="54">
        <v>0</v>
      </c>
      <c r="E81" s="54">
        <v>0</v>
      </c>
      <c r="F81" s="54">
        <v>0</v>
      </c>
      <c r="G81" s="54">
        <v>0</v>
      </c>
      <c r="H81" s="54">
        <v>0</v>
      </c>
      <c r="I81" s="54">
        <v>0</v>
      </c>
      <c r="J81" s="54">
        <v>0</v>
      </c>
      <c r="K81" s="54">
        <v>0</v>
      </c>
      <c r="L81" s="54">
        <v>0</v>
      </c>
      <c r="M81" s="54">
        <v>0</v>
      </c>
      <c r="N81" s="54">
        <v>0</v>
      </c>
    </row>
    <row r="82" spans="1:14" ht="15.6" x14ac:dyDescent="0.3">
      <c r="A82" s="52" t="s">
        <v>127</v>
      </c>
      <c r="B82" s="51">
        <v>0</v>
      </c>
      <c r="C82" s="51">
        <v>0</v>
      </c>
      <c r="D82" s="51">
        <v>0</v>
      </c>
      <c r="E82" s="51">
        <v>0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1">
        <v>0</v>
      </c>
      <c r="N82" s="51">
        <v>0</v>
      </c>
    </row>
    <row r="83" spans="1:14" ht="15.6" x14ac:dyDescent="0.3">
      <c r="A83" s="53" t="s">
        <v>128</v>
      </c>
      <c r="B83" s="54">
        <v>0</v>
      </c>
      <c r="C83" s="54">
        <v>0</v>
      </c>
      <c r="D83" s="54">
        <v>0</v>
      </c>
      <c r="E83" s="54">
        <v>0</v>
      </c>
      <c r="F83" s="54">
        <v>0</v>
      </c>
      <c r="G83" s="54">
        <v>0</v>
      </c>
      <c r="H83" s="54">
        <v>0</v>
      </c>
      <c r="I83" s="54">
        <v>0</v>
      </c>
      <c r="J83" s="54">
        <v>0</v>
      </c>
      <c r="K83" s="54">
        <v>0</v>
      </c>
      <c r="L83" s="54">
        <v>0</v>
      </c>
      <c r="M83" s="54">
        <v>0</v>
      </c>
      <c r="N83" s="54">
        <v>0</v>
      </c>
    </row>
    <row r="84" spans="1:14" ht="15.6" x14ac:dyDescent="0.3">
      <c r="A84" s="55" t="s">
        <v>129</v>
      </c>
      <c r="B84" s="56">
        <v>9102286.3499999996</v>
      </c>
      <c r="C84" s="56">
        <v>11878765.23</v>
      </c>
      <c r="D84" s="56">
        <v>20625122.660000004</v>
      </c>
      <c r="E84" s="56">
        <v>12118324.720000003</v>
      </c>
      <c r="F84" s="56">
        <v>10861941.139999999</v>
      </c>
      <c r="G84" s="56">
        <v>19262478.390000001</v>
      </c>
      <c r="H84" s="56">
        <v>13609137.400000002</v>
      </c>
      <c r="I84" s="56">
        <v>16130462.719999999</v>
      </c>
      <c r="J84" s="56">
        <v>29171253.129999995</v>
      </c>
      <c r="K84" s="56">
        <v>20602033.690000001</v>
      </c>
      <c r="L84" s="56">
        <v>12881869.35</v>
      </c>
      <c r="M84" s="56">
        <v>54639069.93</v>
      </c>
      <c r="N84" s="56">
        <v>230882744.71000001</v>
      </c>
    </row>
  </sheetData>
  <mergeCells count="5">
    <mergeCell ref="A3:N3"/>
    <mergeCell ref="A4:N4"/>
    <mergeCell ref="A5:N5"/>
    <mergeCell ref="A6:N6"/>
    <mergeCell ref="A7:N7"/>
  </mergeCells>
  <pageMargins left="0.7" right="0.7" top="0.75" bottom="0.75" header="0.3" footer="0.3"/>
  <pageSetup paperSize="5" scale="45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G35"/>
  <sheetViews>
    <sheetView workbookViewId="0">
      <selection activeCell="M5" sqref="M5"/>
    </sheetView>
  </sheetViews>
  <sheetFormatPr baseColWidth="10" defaultRowHeight="13.2" x14ac:dyDescent="0.25"/>
  <cols>
    <col min="4" max="4" width="13.33203125" bestFit="1" customWidth="1"/>
    <col min="5" max="5" width="17" bestFit="1" customWidth="1"/>
    <col min="6" max="6" width="18.5546875" customWidth="1"/>
    <col min="7" max="7" width="17" bestFit="1" customWidth="1"/>
  </cols>
  <sheetData>
    <row r="8" spans="2:7" ht="12.45" customHeight="1" x14ac:dyDescent="0.25">
      <c r="B8" s="71"/>
      <c r="C8" s="72"/>
      <c r="D8" s="81" t="s">
        <v>0</v>
      </c>
      <c r="E8" s="81" t="s">
        <v>1</v>
      </c>
      <c r="F8" s="81" t="s">
        <v>6</v>
      </c>
      <c r="G8" s="75" t="s">
        <v>2</v>
      </c>
    </row>
    <row r="9" spans="2:7" ht="25.5" customHeight="1" x14ac:dyDescent="0.25">
      <c r="B9" s="73"/>
      <c r="C9" s="74"/>
      <c r="D9" s="82"/>
      <c r="E9" s="82"/>
      <c r="F9" s="82"/>
      <c r="G9" s="76"/>
    </row>
    <row r="10" spans="2:7" x14ac:dyDescent="0.25">
      <c r="D10" s="1"/>
      <c r="E10" s="1"/>
      <c r="F10" s="1"/>
      <c r="G10" s="1"/>
    </row>
    <row r="11" spans="2:7" ht="12.45" hidden="1" customHeight="1" x14ac:dyDescent="0.25">
      <c r="B11" s="69" t="s">
        <v>7</v>
      </c>
      <c r="C11" s="69"/>
      <c r="D11" s="3"/>
      <c r="E11" s="3"/>
      <c r="F11" s="3"/>
      <c r="G11" s="3"/>
    </row>
    <row r="12" spans="2:7" ht="28.95" customHeight="1" x14ac:dyDescent="0.25">
      <c r="B12" s="69"/>
      <c r="C12" s="69"/>
      <c r="D12" s="4">
        <v>34123.97</v>
      </c>
      <c r="E12" s="4">
        <v>40730750.799999997</v>
      </c>
      <c r="F12" s="4">
        <v>14368519.59</v>
      </c>
      <c r="G12" s="5">
        <f>+D12+E12+F12</f>
        <v>55133394.359999999</v>
      </c>
    </row>
    <row r="13" spans="2:7" ht="13.8" x14ac:dyDescent="0.25">
      <c r="B13" s="77" t="s">
        <v>3</v>
      </c>
      <c r="C13" s="78"/>
      <c r="D13" s="4">
        <v>0</v>
      </c>
      <c r="E13" s="4">
        <v>0</v>
      </c>
      <c r="F13" s="4">
        <v>0</v>
      </c>
      <c r="G13" s="4">
        <v>0</v>
      </c>
    </row>
    <row r="14" spans="2:7" ht="13.8" x14ac:dyDescent="0.25">
      <c r="B14" s="7" t="s">
        <v>4</v>
      </c>
      <c r="C14" s="8"/>
      <c r="D14" s="4">
        <v>0</v>
      </c>
      <c r="E14" s="4">
        <v>0</v>
      </c>
      <c r="F14" s="4">
        <v>0</v>
      </c>
      <c r="G14" s="4">
        <v>0</v>
      </c>
    </row>
    <row r="15" spans="2:7" ht="7.2" hidden="1" customHeight="1" x14ac:dyDescent="0.25">
      <c r="B15" s="70" t="s">
        <v>8</v>
      </c>
      <c r="C15" s="70"/>
      <c r="D15" s="4"/>
      <c r="E15" s="4"/>
      <c r="F15" s="4"/>
      <c r="G15" s="4"/>
    </row>
    <row r="16" spans="2:7" ht="25.5" customHeight="1" x14ac:dyDescent="0.25">
      <c r="B16" s="70"/>
      <c r="C16" s="70"/>
      <c r="D16" s="4">
        <v>-27886.58</v>
      </c>
      <c r="E16" s="4">
        <v>-26824717.809999999</v>
      </c>
      <c r="F16" s="4">
        <v>-10223446.789999999</v>
      </c>
      <c r="G16" s="4">
        <f>SUM(D16:F16)</f>
        <v>-37076051.179999992</v>
      </c>
    </row>
    <row r="17" spans="2:7" ht="20.7" customHeight="1" x14ac:dyDescent="0.25">
      <c r="B17" s="69" t="s">
        <v>5</v>
      </c>
      <c r="C17" s="69"/>
      <c r="D17" s="79">
        <f>+D12+D16</f>
        <v>6237.3899999999994</v>
      </c>
      <c r="E17" s="79">
        <f>+E12+E16</f>
        <v>13906032.989999998</v>
      </c>
      <c r="F17" s="79">
        <f>+F12+F16</f>
        <v>4145072.8000000007</v>
      </c>
      <c r="G17" s="79">
        <f>+G12+G16</f>
        <v>18057343.180000007</v>
      </c>
    </row>
    <row r="18" spans="2:7" ht="21" customHeight="1" x14ac:dyDescent="0.25">
      <c r="B18" s="69"/>
      <c r="C18" s="69"/>
      <c r="D18" s="80"/>
      <c r="E18" s="80"/>
      <c r="F18" s="80"/>
      <c r="G18" s="80"/>
    </row>
    <row r="19" spans="2:7" ht="13.8" x14ac:dyDescent="0.25">
      <c r="B19" s="83"/>
      <c r="C19" s="84"/>
      <c r="D19" s="4"/>
      <c r="E19" s="4"/>
      <c r="F19" s="4"/>
      <c r="G19" s="6"/>
    </row>
    <row r="20" spans="2:7" ht="13.8" x14ac:dyDescent="0.25">
      <c r="B20" s="3" t="s">
        <v>9</v>
      </c>
      <c r="C20" s="3"/>
      <c r="D20" s="4">
        <f>+D12</f>
        <v>34123.97</v>
      </c>
      <c r="E20" s="4">
        <f>40680206.41+87941.48</f>
        <v>40768147.889999993</v>
      </c>
      <c r="F20" s="4">
        <v>14368519.59</v>
      </c>
      <c r="G20" s="4">
        <f>+D20+E20+F20</f>
        <v>55170791.449999988</v>
      </c>
    </row>
    <row r="21" spans="2:7" x14ac:dyDescent="0.25">
      <c r="B21" s="70" t="s">
        <v>8</v>
      </c>
      <c r="C21" s="70"/>
      <c r="D21" s="85">
        <v>-27993.33</v>
      </c>
      <c r="E21" s="85">
        <f>-27118990.92</f>
        <v>-27118990.920000002</v>
      </c>
      <c r="F21" s="85">
        <v>-10395322.83</v>
      </c>
      <c r="G21" s="85">
        <f>+D21+E21+F21</f>
        <v>-37542307.079999998</v>
      </c>
    </row>
    <row r="22" spans="2:7" x14ac:dyDescent="0.25">
      <c r="B22" s="70"/>
      <c r="C22" s="70"/>
      <c r="D22" s="86"/>
      <c r="E22" s="86"/>
      <c r="F22" s="86"/>
      <c r="G22" s="86"/>
    </row>
    <row r="23" spans="2:7" x14ac:dyDescent="0.25">
      <c r="B23" s="69" t="s">
        <v>10</v>
      </c>
      <c r="C23" s="69"/>
      <c r="D23" s="87">
        <f>+D20+D21</f>
        <v>6130.6399999999994</v>
      </c>
      <c r="E23" s="87">
        <f>+E20+E21</f>
        <v>13649156.969999991</v>
      </c>
      <c r="F23" s="87">
        <f>+F20+F21</f>
        <v>3973196.76</v>
      </c>
      <c r="G23" s="87">
        <f>+G20+G21</f>
        <v>17628484.36999999</v>
      </c>
    </row>
    <row r="24" spans="2:7" ht="13.95" customHeight="1" x14ac:dyDescent="0.25">
      <c r="B24" s="69"/>
      <c r="C24" s="69"/>
      <c r="D24" s="88"/>
      <c r="E24" s="88"/>
      <c r="F24" s="88"/>
      <c r="G24" s="88"/>
    </row>
    <row r="25" spans="2:7" x14ac:dyDescent="0.25">
      <c r="D25" s="2"/>
      <c r="E25" s="2"/>
      <c r="F25" s="2"/>
      <c r="G25" s="2"/>
    </row>
    <row r="26" spans="2:7" x14ac:dyDescent="0.25">
      <c r="D26" s="2"/>
      <c r="E26" s="2"/>
      <c r="F26" s="2"/>
      <c r="G26" s="2"/>
    </row>
    <row r="27" spans="2:7" x14ac:dyDescent="0.25">
      <c r="D27" s="2"/>
      <c r="E27" s="2"/>
      <c r="F27" s="2"/>
      <c r="G27" s="2"/>
    </row>
    <row r="28" spans="2:7" x14ac:dyDescent="0.25">
      <c r="D28" s="2"/>
      <c r="E28" s="2"/>
      <c r="F28" s="2"/>
      <c r="G28" s="2"/>
    </row>
    <row r="29" spans="2:7" x14ac:dyDescent="0.25">
      <c r="D29" s="2"/>
      <c r="E29" s="2"/>
      <c r="F29" s="2"/>
      <c r="G29" s="2"/>
    </row>
    <row r="30" spans="2:7" x14ac:dyDescent="0.25">
      <c r="D30" s="2"/>
      <c r="E30" s="2"/>
      <c r="F30" s="2"/>
      <c r="G30" s="2"/>
    </row>
    <row r="31" spans="2:7" x14ac:dyDescent="0.25">
      <c r="D31" s="2"/>
      <c r="E31" s="2"/>
      <c r="F31" s="2"/>
      <c r="G31" s="2"/>
    </row>
    <row r="32" spans="2:7" x14ac:dyDescent="0.25">
      <c r="D32" s="2"/>
      <c r="E32" s="2"/>
      <c r="F32" s="2"/>
      <c r="G32" s="2"/>
    </row>
    <row r="33" spans="4:7" x14ac:dyDescent="0.25">
      <c r="D33" s="2"/>
      <c r="E33" s="2"/>
      <c r="F33" s="2"/>
      <c r="G33" s="2"/>
    </row>
    <row r="34" spans="4:7" x14ac:dyDescent="0.25">
      <c r="D34" s="2"/>
      <c r="E34" s="2"/>
      <c r="F34" s="2"/>
      <c r="G34" s="2"/>
    </row>
    <row r="35" spans="4:7" x14ac:dyDescent="0.25">
      <c r="D35" s="2"/>
      <c r="E35" s="2"/>
      <c r="F35" s="2"/>
      <c r="G35" s="2"/>
    </row>
  </sheetData>
  <mergeCells count="24">
    <mergeCell ref="F17:F18"/>
    <mergeCell ref="G17:G18"/>
    <mergeCell ref="F21:F22"/>
    <mergeCell ref="G21:G22"/>
    <mergeCell ref="D23:D24"/>
    <mergeCell ref="E23:E24"/>
    <mergeCell ref="F23:F24"/>
    <mergeCell ref="G23:G24"/>
    <mergeCell ref="B17:C18"/>
    <mergeCell ref="B21:C22"/>
    <mergeCell ref="B23:C24"/>
    <mergeCell ref="B8:C9"/>
    <mergeCell ref="G8:G9"/>
    <mergeCell ref="B13:C13"/>
    <mergeCell ref="D17:D18"/>
    <mergeCell ref="E17:E18"/>
    <mergeCell ref="D8:D9"/>
    <mergeCell ref="E8:E9"/>
    <mergeCell ref="F8:F9"/>
    <mergeCell ref="B11:C12"/>
    <mergeCell ref="B15:C16"/>
    <mergeCell ref="B19:C19"/>
    <mergeCell ref="D21:D22"/>
    <mergeCell ref="E21:E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ESTADO EJECUCION PRESUPUESTA</vt:lpstr>
      <vt:lpstr>EJEC. DE GASTOS Y APLIC.FINAN.</vt:lpstr>
      <vt:lpstr>CUADRO DE ACTIVOS</vt:lpstr>
      <vt:lpstr>'ESTADO EJECUCION PRESUPUESTA'!Área_de_impresión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Edita Peña</cp:lastModifiedBy>
  <cp:lastPrinted>2023-01-20T16:16:13Z</cp:lastPrinted>
  <dcterms:created xsi:type="dcterms:W3CDTF">1996-11-27T10:00:04Z</dcterms:created>
  <dcterms:modified xsi:type="dcterms:W3CDTF">2023-01-20T16:50:22Z</dcterms:modified>
</cp:coreProperties>
</file>