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eli\Desktop\"/>
    </mc:Choice>
  </mc:AlternateContent>
  <xr:revisionPtr revIDLastSave="0" documentId="8_{664D8E80-90EA-442E-8774-C30CA7BE0DE4}" xr6:coauthVersionLast="47" xr6:coauthVersionMax="47" xr10:uidLastSave="{00000000-0000-0000-0000-000000000000}"/>
  <bookViews>
    <workbookView xWindow="-108" yWindow="-108" windowWidth="23256" windowHeight="12456" xr2:uid="{D7E06CFE-B6D0-4B29-8039-1AAADDA7BAFE}"/>
  </bookViews>
  <sheets>
    <sheet name="ESTADO COMPARATIVO PRESUPUESTO " sheetId="1" r:id="rId1"/>
  </sheets>
  <definedNames>
    <definedName name="_xlnm.Print_Area" localSheetId="0">'ESTADO COMPARATIVO PRESUPUESTO '!$A$1:$G$54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E39" i="1"/>
  <c r="E38" i="1"/>
  <c r="G19" i="1"/>
  <c r="G18" i="1"/>
  <c r="F18" i="1"/>
  <c r="G17" i="1"/>
  <c r="F17" i="1"/>
  <c r="G16" i="1"/>
  <c r="F16" i="1"/>
  <c r="G15" i="1"/>
  <c r="F15" i="1"/>
  <c r="E14" i="1"/>
  <c r="G14" i="1" s="1"/>
  <c r="G13" i="1"/>
  <c r="F13" i="1"/>
  <c r="E12" i="1"/>
  <c r="F12" i="1" s="1"/>
  <c r="D12" i="1"/>
  <c r="G12" i="1" s="1"/>
  <c r="G11" i="1"/>
  <c r="F11" i="1"/>
  <c r="E11" i="1"/>
  <c r="G10" i="1"/>
  <c r="F10" i="1"/>
  <c r="G9" i="1"/>
  <c r="E8" i="1"/>
  <c r="E20" i="1" s="1"/>
  <c r="D8" i="1"/>
  <c r="D20" i="1" s="1"/>
  <c r="G8" i="1" l="1"/>
  <c r="G20" i="1" s="1"/>
  <c r="F8" i="1"/>
  <c r="F20" i="1" s="1"/>
  <c r="F14" i="1"/>
</calcChain>
</file>

<file path=xl/sharedStrings.xml><?xml version="1.0" encoding="utf-8"?>
<sst xmlns="http://schemas.openxmlformats.org/spreadsheetml/2006/main" count="28" uniqueCount="28">
  <si>
    <t>CONSEJO NACIONAL DE ZONAS FRANCAS DE EXPORTACION (5150)</t>
  </si>
  <si>
    <t xml:space="preserve">Estado de Comparación de los Importes Presupuestados y Realizados </t>
  </si>
  <si>
    <t>Durante el Período Terminado Al 31 de diciembre del año  2023</t>
  </si>
  <si>
    <t>Presupuesto sobre la Base de Efectivo</t>
  </si>
  <si>
    <t>(Clasificación de Ingresos y Gastos por Objeto)</t>
  </si>
  <si>
    <t>Concepto</t>
  </si>
  <si>
    <t>Presupuesto Reformado (A)</t>
  </si>
  <si>
    <t>Presupuesto Ejecutado (B)</t>
  </si>
  <si>
    <t>% de Variac Ejecución (C=B/A)</t>
  </si>
  <si>
    <t>Variación (D=A-B)</t>
  </si>
  <si>
    <t>Ingresos totales</t>
  </si>
  <si>
    <t>Donaciones</t>
  </si>
  <si>
    <t>Transferencias</t>
  </si>
  <si>
    <t>Ingresos por contraprestación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</si>
  <si>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</si>
  <si>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</si>
  <si>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</si>
  <si>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</si>
  <si>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</si>
  <si>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Bienes muebles, inmuebles e intangibles</t>
  </si>
  <si>
    <t>Disminución de pasivos</t>
  </si>
  <si>
    <t>Disminución de Fondos de Terceros</t>
  </si>
  <si>
    <t>Resultado financiero SIGEF (1-2)</t>
  </si>
  <si>
    <t>Ingresos ejecutados en S/libros CNZFE</t>
  </si>
  <si>
    <t>Gastos ejecutados S/ libros CNZFE</t>
  </si>
  <si>
    <t>Resultado financiero Cnzfe(1-2)</t>
  </si>
  <si>
    <t>Amortizaciones/depreciaciones/</t>
  </si>
  <si>
    <t>Compra de activos fuera del 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</si>
</sst>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###0;###0"/>
    <numFmt numFmtId="165" formatCode="_-* #,##0.00\ _P_t_s_-;\-* #,##0.00\ _P_t_s_-;_-* &quot;-&quot;??\ _P_t_s_-;_-@_-"/>
    <numFmt numFmtId="166" formatCode="###0.0;###0.0"/>
  </numFmts>
  <fonts count="9" x14ac:knownFonts="1">
    <font>
      <sz val="10"/>
      <name val="Arial"/>
    </font>
    <font>
      <b/>
      <sz val="11"/>
      <name val="Skeena"/>
    </font>
    <font>
      <sz val="11"/>
      <color theme="1"/>
      <name val="Skeena"/>
    </font>
    <font>
      <b/>
      <sz val="11"/>
      <color rgb="FF231F20"/>
      <name val="Skeena"/>
    </font>
    <font>
      <b/>
      <sz val="11"/>
      <color rgb="FF000000"/>
      <name val="Skeena"/>
    </font>
    <font>
      <sz val="10"/>
      <name val="Arial"/>
      <family val="2"/>
    </font>
    <font>
      <b/>
      <sz val="11"/>
      <color theme="1"/>
      <name val="Skeena"/>
    </font>
    <font>
      <sz val="11"/>
      <color rgb="FF000000"/>
      <name val="Skeena"/>
    </font>
    <font>
      <sz val="11"/>
      <name val="Skeena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5" fontId="5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top" wrapText="1"/>
    </xf>
    <xf numFmtId="164" fontId="4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65" fontId="6" fillId="0" borderId="0" xfId="1" applyFont="1" applyBorder="1" applyAlignment="1"/>
    <xf numFmtId="165" fontId="1" fillId="0" borderId="0" xfId="1" applyFont="1" applyFill="1" applyBorder="1" applyAlignment="1">
      <alignment horizontal="center" vertical="top" wrapText="1"/>
    </xf>
    <xf numFmtId="166" fontId="7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165" fontId="2" fillId="0" borderId="0" xfId="1" applyFont="1" applyBorder="1" applyAlignment="1"/>
    <xf numFmtId="165" fontId="8" fillId="0" borderId="0" xfId="1" applyFont="1"/>
    <xf numFmtId="165" fontId="8" fillId="0" borderId="0" xfId="1" applyFont="1" applyFill="1" applyBorder="1" applyAlignment="1">
      <alignment horizontal="center" vertical="top" wrapText="1"/>
    </xf>
    <xf numFmtId="4" fontId="8" fillId="0" borderId="0" xfId="0" applyNumberFormat="1" applyFont="1"/>
    <xf numFmtId="43" fontId="2" fillId="0" borderId="0" xfId="0" applyNumberFormat="1" applyFont="1"/>
    <xf numFmtId="41" fontId="2" fillId="0" borderId="0" xfId="0" applyNumberFormat="1" applyFont="1"/>
    <xf numFmtId="165" fontId="2" fillId="0" borderId="0" xfId="1" applyFont="1" applyFill="1" applyBorder="1" applyAlignment="1"/>
    <xf numFmtId="4" fontId="2" fillId="0" borderId="0" xfId="0" applyNumberFormat="1" applyFont="1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165" fontId="1" fillId="0" borderId="0" xfId="1" applyFont="1" applyFill="1" applyBorder="1" applyAlignment="1">
      <alignment horizontal="center" vertical="center" wrapText="1"/>
    </xf>
    <xf numFmtId="165" fontId="1" fillId="0" borderId="0" xfId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5" fontId="2" fillId="0" borderId="0" xfId="1" applyFont="1" applyBorder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41" fontId="2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/>
    <xf numFmtId="43" fontId="6" fillId="0" borderId="0" xfId="0" applyNumberFormat="1" applyFont="1"/>
    <xf numFmtId="165" fontId="6" fillId="0" borderId="0" xfId="1" applyFont="1" applyBorder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23</xdr:row>
      <xdr:rowOff>15240</xdr:rowOff>
    </xdr:from>
    <xdr:to>
      <xdr:col>3</xdr:col>
      <xdr:colOff>312420</xdr:colOff>
      <xdr:row>27</xdr:row>
      <xdr:rowOff>160020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58A5908-6F81-4AEC-938D-299EC0764980}"/>
            </a:ext>
          </a:extLst>
        </xdr:cNvPr>
        <xdr:cNvSpPr txBox="1">
          <a:spLocks noChangeArrowheads="1"/>
        </xdr:cNvSpPr>
      </xdr:nvSpPr>
      <xdr:spPr bwMode="auto">
        <a:xfrm>
          <a:off x="346710" y="4953000"/>
          <a:ext cx="271843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60960</xdr:colOff>
      <xdr:row>23</xdr:row>
      <xdr:rowOff>15241</xdr:rowOff>
    </xdr:from>
    <xdr:to>
      <xdr:col>6</xdr:col>
      <xdr:colOff>939800</xdr:colOff>
      <xdr:row>27</xdr:row>
      <xdr:rowOff>121921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4CE23F9B-CE92-4A81-9760-3D41DF48F240}"/>
            </a:ext>
          </a:extLst>
        </xdr:cNvPr>
        <xdr:cNvSpPr txBox="1">
          <a:spLocks noChangeArrowheads="1"/>
        </xdr:cNvSpPr>
      </xdr:nvSpPr>
      <xdr:spPr bwMode="auto">
        <a:xfrm>
          <a:off x="4280535" y="4953000"/>
          <a:ext cx="339344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Joaquín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1607820</xdr:colOff>
      <xdr:row>29</xdr:row>
      <xdr:rowOff>106680</xdr:rowOff>
    </xdr:from>
    <xdr:to>
      <xdr:col>4</xdr:col>
      <xdr:colOff>1226820</xdr:colOff>
      <xdr:row>34</xdr:row>
      <xdr:rowOff>152400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4652DBBA-B98F-4610-922E-B94426C4E7B6}"/>
            </a:ext>
          </a:extLst>
        </xdr:cNvPr>
        <xdr:cNvSpPr txBox="1">
          <a:spLocks noChangeArrowheads="1"/>
        </xdr:cNvSpPr>
      </xdr:nvSpPr>
      <xdr:spPr bwMode="auto">
        <a:xfrm>
          <a:off x="2226945" y="4953000"/>
          <a:ext cx="32194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198121</xdr:colOff>
      <xdr:row>0</xdr:row>
      <xdr:rowOff>99061</xdr:rowOff>
    </xdr:from>
    <xdr:to>
      <xdr:col>2</xdr:col>
      <xdr:colOff>861061</xdr:colOff>
      <xdr:row>4</xdr:row>
      <xdr:rowOff>60961</xdr:rowOff>
    </xdr:to>
    <xdr:pic>
      <xdr:nvPicPr>
        <xdr:cNvPr id="5" name="Imagen 5">
          <a:extLst>
            <a:ext uri="{FF2B5EF4-FFF2-40B4-BE49-F238E27FC236}">
              <a16:creationId xmlns:a16="http://schemas.microsoft.com/office/drawing/2014/main" id="{B0137487-C257-459C-ABB1-469F50A09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1" y="99061"/>
          <a:ext cx="1295400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129C4-8F19-4ECD-880D-77BEC91E0121}">
  <sheetPr>
    <pageSetUpPr fitToPage="1"/>
  </sheetPr>
  <dimension ref="A1:P54"/>
  <sheetViews>
    <sheetView tabSelected="1" topLeftCell="A10" workbookViewId="0">
      <selection activeCell="I10" sqref="I10"/>
    </sheetView>
  </sheetViews>
  <sheetFormatPr baseColWidth="10" defaultColWidth="11.5546875" defaultRowHeight="13.8" x14ac:dyDescent="0.25"/>
  <cols>
    <col min="1" max="1" width="3.109375" style="1" customWidth="1"/>
    <col min="2" max="2" width="6.109375" style="1" customWidth="1"/>
    <col min="3" max="3" width="32" style="1" customWidth="1"/>
    <col min="4" max="4" width="22" style="1" customWidth="1"/>
    <col min="5" max="5" width="23.44140625" style="1" customWidth="1"/>
    <col min="6" max="6" width="14.33203125" style="1" customWidth="1"/>
    <col min="7" max="7" width="21.33203125" style="1" customWidth="1"/>
    <col min="8" max="8" width="11.5546875" style="1" hidden="1" customWidth="1"/>
    <col min="9" max="9" width="15.33203125" style="1" bestFit="1" customWidth="1"/>
    <col min="10" max="16384" width="11.5546875" style="1"/>
  </cols>
  <sheetData>
    <row r="1" spans="1:9" x14ac:dyDescent="0.25">
      <c r="A1" s="35" t="s">
        <v>0</v>
      </c>
      <c r="B1" s="35"/>
      <c r="C1" s="35"/>
      <c r="D1" s="35"/>
      <c r="E1" s="35"/>
      <c r="F1" s="35"/>
      <c r="G1" s="35"/>
    </row>
    <row r="2" spans="1:9" x14ac:dyDescent="0.25">
      <c r="A2" s="36" t="s">
        <v>1</v>
      </c>
      <c r="B2" s="36"/>
      <c r="C2" s="36"/>
      <c r="D2" s="36"/>
      <c r="E2" s="36"/>
      <c r="F2" s="36"/>
      <c r="G2" s="36"/>
      <c r="H2" s="2"/>
      <c r="I2" s="2"/>
    </row>
    <row r="3" spans="1:9" x14ac:dyDescent="0.25">
      <c r="A3" s="36" t="s">
        <v>2</v>
      </c>
      <c r="B3" s="36"/>
      <c r="C3" s="36"/>
      <c r="D3" s="36"/>
      <c r="E3" s="36"/>
      <c r="F3" s="36"/>
      <c r="G3" s="36"/>
      <c r="H3" s="2"/>
      <c r="I3" s="2"/>
    </row>
    <row r="4" spans="1:9" x14ac:dyDescent="0.25">
      <c r="A4" s="36" t="s">
        <v>3</v>
      </c>
      <c r="B4" s="36"/>
      <c r="C4" s="36"/>
      <c r="D4" s="36"/>
      <c r="E4" s="36"/>
      <c r="F4" s="36"/>
      <c r="G4" s="36"/>
      <c r="H4" s="2"/>
      <c r="I4" s="2"/>
    </row>
    <row r="5" spans="1:9" x14ac:dyDescent="0.25">
      <c r="A5" s="37" t="s">
        <v>4</v>
      </c>
      <c r="B5" s="37"/>
      <c r="C5" s="37"/>
      <c r="D5" s="37"/>
      <c r="E5" s="37"/>
      <c r="F5" s="37"/>
      <c r="G5" s="37"/>
      <c r="H5" s="3"/>
      <c r="I5" s="3"/>
    </row>
    <row r="6" spans="1:9" x14ac:dyDescent="0.25">
      <c r="B6" s="37"/>
      <c r="C6" s="37"/>
      <c r="D6" s="37"/>
      <c r="E6" s="37"/>
      <c r="F6" s="37"/>
      <c r="G6" s="37"/>
      <c r="H6" s="3"/>
      <c r="I6" s="3"/>
    </row>
    <row r="7" spans="1:9" ht="41.4" x14ac:dyDescent="0.25">
      <c r="B7" s="34" t="s">
        <v>5</v>
      </c>
      <c r="C7" s="34"/>
      <c r="D7" s="4" t="s">
        <v>6</v>
      </c>
      <c r="E7" s="4" t="s">
        <v>7</v>
      </c>
      <c r="F7" s="4" t="s">
        <v>8</v>
      </c>
      <c r="G7" s="4" t="s">
        <v>9</v>
      </c>
    </row>
    <row r="8" spans="1:9" x14ac:dyDescent="0.25">
      <c r="B8" s="5">
        <v>1</v>
      </c>
      <c r="C8" s="6" t="s">
        <v>10</v>
      </c>
      <c r="D8" s="7">
        <f>SUM(D9:D11)+143242024.01</f>
        <v>470924906.00999999</v>
      </c>
      <c r="E8" s="7">
        <f>SUM(E9:E11)</f>
        <v>237721312.29000002</v>
      </c>
      <c r="F8" s="8">
        <f t="shared" ref="F8:F18" si="0">+E8/D8</f>
        <v>0.50479664434004701</v>
      </c>
      <c r="G8" s="7">
        <f>+D8-E8</f>
        <v>233203593.71999997</v>
      </c>
    </row>
    <row r="9" spans="1:9" x14ac:dyDescent="0.25">
      <c r="B9" s="9">
        <v>1.3</v>
      </c>
      <c r="C9" s="10" t="s">
        <v>11</v>
      </c>
      <c r="D9" s="11">
        <v>0</v>
      </c>
      <c r="E9" s="11">
        <v>0</v>
      </c>
      <c r="F9" s="8">
        <v>0</v>
      </c>
      <c r="G9" s="11">
        <f>+D9-E9</f>
        <v>0</v>
      </c>
    </row>
    <row r="10" spans="1:9" x14ac:dyDescent="0.25">
      <c r="B10" s="9">
        <v>1.4</v>
      </c>
      <c r="C10" s="10" t="s">
        <v>12</v>
      </c>
      <c r="D10" s="11">
        <v>72478631</v>
      </c>
      <c r="E10" s="12">
        <v>72542472.540000007</v>
      </c>
      <c r="F10" s="8">
        <f t="shared" si="0"/>
        <v>1.0008808325863661</v>
      </c>
      <c r="G10" s="11">
        <f>+D10-E10</f>
        <v>-63841.540000006557</v>
      </c>
    </row>
    <row r="11" spans="1:9" x14ac:dyDescent="0.25">
      <c r="B11" s="9">
        <v>1.5</v>
      </c>
      <c r="C11" s="10" t="s">
        <v>13</v>
      </c>
      <c r="D11" s="11">
        <v>255204251</v>
      </c>
      <c r="E11" s="12">
        <f>165105839.75+73000</f>
        <v>165178839.75</v>
      </c>
      <c r="F11" s="8">
        <f t="shared" si="0"/>
        <v>0.64724172541310843</v>
      </c>
      <c r="G11" s="11">
        <f t="shared" ref="G11:G19" si="1">+D11-E11</f>
        <v>90025411.25</v>
      </c>
    </row>
    <row r="12" spans="1:9" x14ac:dyDescent="0.25">
      <c r="B12" s="5">
        <v>2</v>
      </c>
      <c r="C12" s="6" t="s">
        <v>14</v>
      </c>
      <c r="D12" s="7">
        <f>SUM(D13:D19)</f>
        <v>327682882</v>
      </c>
      <c r="E12" s="7">
        <f>SUM(E13:E19)</f>
        <v>246714824.03999999</v>
      </c>
      <c r="F12" s="8">
        <f t="shared" si="0"/>
        <v>0.75290726977920075</v>
      </c>
      <c r="G12" s="7">
        <f t="shared" si="1"/>
        <v>80968057.960000008</v>
      </c>
    </row>
    <row r="13" spans="1:9" ht="17.25" customHeight="1" x14ac:dyDescent="0.25">
      <c r="B13" s="9">
        <v>2.1</v>
      </c>
      <c r="C13" s="10" t="s">
        <v>15</v>
      </c>
      <c r="D13" s="11">
        <v>206124851</v>
      </c>
      <c r="E13" s="11">
        <v>154336177.25999999</v>
      </c>
      <c r="F13" s="13">
        <f t="shared" si="0"/>
        <v>0.74875094638637241</v>
      </c>
      <c r="G13" s="11">
        <f t="shared" si="1"/>
        <v>51788673.74000001</v>
      </c>
    </row>
    <row r="14" spans="1:9" x14ac:dyDescent="0.25">
      <c r="B14" s="9">
        <v>2.2000000000000002</v>
      </c>
      <c r="C14" s="10" t="s">
        <v>16</v>
      </c>
      <c r="D14" s="11">
        <v>66982030</v>
      </c>
      <c r="E14" s="11">
        <f>56879731.95</f>
        <v>56879731.950000003</v>
      </c>
      <c r="F14" s="13">
        <f t="shared" si="0"/>
        <v>0.84917898054149754</v>
      </c>
      <c r="G14" s="11">
        <f t="shared" si="1"/>
        <v>10102298.049999997</v>
      </c>
      <c r="I14" s="14"/>
    </row>
    <row r="15" spans="1:9" x14ac:dyDescent="0.25">
      <c r="B15" s="9">
        <v>2.2999999999999998</v>
      </c>
      <c r="C15" s="10" t="s">
        <v>17</v>
      </c>
      <c r="D15" s="11">
        <v>23776001</v>
      </c>
      <c r="E15" s="11">
        <v>17698243.370000001</v>
      </c>
      <c r="F15" s="13">
        <f t="shared" si="0"/>
        <v>0.74437426924738104</v>
      </c>
      <c r="G15" s="11">
        <f t="shared" si="1"/>
        <v>6077757.629999999</v>
      </c>
      <c r="I15" s="15"/>
    </row>
    <row r="16" spans="1:9" x14ac:dyDescent="0.25">
      <c r="B16" s="9">
        <v>2.4</v>
      </c>
      <c r="C16" s="10" t="s">
        <v>18</v>
      </c>
      <c r="D16" s="11">
        <v>23800000</v>
      </c>
      <c r="E16" s="11">
        <v>13346787.119999999</v>
      </c>
      <c r="F16" s="13">
        <f t="shared" si="0"/>
        <v>0.56078937478991597</v>
      </c>
      <c r="G16" s="11">
        <f t="shared" si="1"/>
        <v>10453212.880000001</v>
      </c>
      <c r="I16" s="16"/>
    </row>
    <row r="17" spans="2:9" ht="15.6" customHeight="1" x14ac:dyDescent="0.25">
      <c r="B17" s="9">
        <v>2.6</v>
      </c>
      <c r="C17" s="10" t="s">
        <v>19</v>
      </c>
      <c r="D17" s="11">
        <v>5000000</v>
      </c>
      <c r="E17" s="11">
        <v>4453884.34</v>
      </c>
      <c r="F17" s="13">
        <f t="shared" si="0"/>
        <v>0.890776868</v>
      </c>
      <c r="G17" s="11">
        <f t="shared" si="1"/>
        <v>546115.66000000015</v>
      </c>
      <c r="I17" s="14"/>
    </row>
    <row r="18" spans="2:9" x14ac:dyDescent="0.25">
      <c r="B18" s="9">
        <v>4.2</v>
      </c>
      <c r="C18" s="10" t="s">
        <v>20</v>
      </c>
      <c r="D18" s="17">
        <v>2000000</v>
      </c>
      <c r="E18" s="17">
        <v>0</v>
      </c>
      <c r="F18" s="13">
        <f t="shared" si="0"/>
        <v>0</v>
      </c>
      <c r="G18" s="11">
        <f t="shared" si="1"/>
        <v>2000000</v>
      </c>
      <c r="I18" s="18"/>
    </row>
    <row r="19" spans="2:9" ht="21" customHeight="1" x14ac:dyDescent="0.25">
      <c r="B19" s="9">
        <v>4.3</v>
      </c>
      <c r="C19" s="10" t="s">
        <v>21</v>
      </c>
      <c r="D19" s="11">
        <v>0</v>
      </c>
      <c r="E19" s="11">
        <v>0</v>
      </c>
      <c r="F19" s="13">
        <v>0</v>
      </c>
      <c r="G19" s="11">
        <f t="shared" si="1"/>
        <v>0</v>
      </c>
      <c r="I19" s="18"/>
    </row>
    <row r="20" spans="2:9" ht="21.75" customHeight="1" x14ac:dyDescent="0.25">
      <c r="B20" s="19"/>
      <c r="C20" s="20" t="s">
        <v>22</v>
      </c>
      <c r="D20" s="21">
        <f>+D8-D12</f>
        <v>143242024.00999999</v>
      </c>
      <c r="E20" s="7">
        <f>+E8-E12</f>
        <v>-8993511.7499999702</v>
      </c>
      <c r="F20" s="21">
        <f>+F8-F12</f>
        <v>-0.24811062543915374</v>
      </c>
      <c r="G20" s="22">
        <f>+G8-G12</f>
        <v>152235535.75999996</v>
      </c>
      <c r="I20" s="15"/>
    </row>
    <row r="21" spans="2:9" x14ac:dyDescent="0.25">
      <c r="B21" s="19"/>
      <c r="C21" s="23"/>
      <c r="D21" s="21"/>
      <c r="E21" s="7"/>
      <c r="F21" s="21"/>
      <c r="G21" s="22"/>
      <c r="I21" s="15"/>
    </row>
    <row r="22" spans="2:9" x14ac:dyDescent="0.25">
      <c r="C22" s="1" t="s">
        <v>23</v>
      </c>
      <c r="E22" s="15">
        <v>242432752.28</v>
      </c>
      <c r="I22" s="24"/>
    </row>
    <row r="23" spans="2:9" hidden="1" x14ac:dyDescent="0.25">
      <c r="D23" s="24"/>
      <c r="E23" s="24"/>
    </row>
    <row r="24" spans="2:9" s="25" customFormat="1" hidden="1" x14ac:dyDescent="0.25">
      <c r="F24" s="26"/>
    </row>
    <row r="25" spans="2:9" s="25" customFormat="1" hidden="1" x14ac:dyDescent="0.25">
      <c r="F25" s="26"/>
    </row>
    <row r="26" spans="2:9" s="25" customFormat="1" hidden="1" x14ac:dyDescent="0.25"/>
    <row r="27" spans="2:9" s="25" customFormat="1" hidden="1" x14ac:dyDescent="0.25"/>
    <row r="28" spans="2:9" s="25" customFormat="1" hidden="1" x14ac:dyDescent="0.25"/>
    <row r="29" spans="2:9" s="25" customFormat="1" hidden="1" x14ac:dyDescent="0.25"/>
    <row r="30" spans="2:9" s="25" customFormat="1" hidden="1" x14ac:dyDescent="0.25"/>
    <row r="31" spans="2:9" s="25" customFormat="1" hidden="1" x14ac:dyDescent="0.25"/>
    <row r="32" spans="2:9" s="25" customFormat="1" hidden="1" x14ac:dyDescent="0.25"/>
    <row r="33" spans="2:16" s="25" customFormat="1" hidden="1" x14ac:dyDescent="0.25"/>
    <row r="34" spans="2:16" s="25" customFormat="1" hidden="1" x14ac:dyDescent="0.25"/>
    <row r="35" spans="2:16" s="30" customFormat="1" hidden="1" x14ac:dyDescent="0.25">
      <c r="B35" s="27"/>
      <c r="C35" s="28"/>
      <c r="D35" s="27"/>
      <c r="E35" s="27"/>
      <c r="F35" s="16"/>
      <c r="G35" s="16"/>
      <c r="H35" s="16"/>
      <c r="I35" s="16"/>
      <c r="J35" s="16"/>
      <c r="K35" s="16"/>
      <c r="L35" s="29"/>
      <c r="M35" s="29"/>
      <c r="N35" s="29"/>
      <c r="O35" s="27"/>
      <c r="P35" s="27"/>
    </row>
    <row r="36" spans="2:16" hidden="1" x14ac:dyDescent="0.25"/>
    <row r="37" spans="2:16" x14ac:dyDescent="0.25">
      <c r="C37" s="1" t="s">
        <v>24</v>
      </c>
      <c r="E37" s="15">
        <v>252911047.47999999</v>
      </c>
    </row>
    <row r="38" spans="2:16" ht="18" customHeight="1" x14ac:dyDescent="0.25">
      <c r="C38" s="20" t="s">
        <v>25</v>
      </c>
      <c r="D38" s="31"/>
      <c r="E38" s="32">
        <f>+E22-E37</f>
        <v>-10478295.199999988</v>
      </c>
    </row>
    <row r="39" spans="2:16" x14ac:dyDescent="0.25">
      <c r="C39" s="1" t="s">
        <v>26</v>
      </c>
      <c r="E39" s="15">
        <f>6462161.89+75596.48+460649.32+10030+810944.86+2623116.89</f>
        <v>10442499.440000001</v>
      </c>
    </row>
    <row r="40" spans="2:16" x14ac:dyDescent="0.25">
      <c r="C40" s="31" t="s">
        <v>27</v>
      </c>
      <c r="D40" s="31"/>
      <c r="E40" s="7">
        <f>2074.18+7656.23+15317.25</f>
        <v>25047.66</v>
      </c>
    </row>
    <row r="41" spans="2:16" x14ac:dyDescent="0.25">
      <c r="C41" s="31"/>
      <c r="D41" s="31"/>
      <c r="E41" s="7"/>
    </row>
    <row r="42" spans="2:16" x14ac:dyDescent="0.25">
      <c r="C42" s="31"/>
      <c r="D42" s="31"/>
      <c r="E42" s="7"/>
    </row>
    <row r="43" spans="2:16" x14ac:dyDescent="0.25">
      <c r="C43" s="31"/>
      <c r="D43" s="31"/>
      <c r="E43" s="33"/>
    </row>
    <row r="44" spans="2:16" x14ac:dyDescent="0.25">
      <c r="G44" s="15"/>
    </row>
    <row r="45" spans="2:16" s="25" customFormat="1" x14ac:dyDescent="0.25">
      <c r="D45" s="26"/>
    </row>
    <row r="46" spans="2:16" s="25" customFormat="1" x14ac:dyDescent="0.25">
      <c r="D46" s="26"/>
    </row>
    <row r="47" spans="2:16" s="25" customFormat="1" x14ac:dyDescent="0.25"/>
    <row r="48" spans="2:16" s="25" customFormat="1" x14ac:dyDescent="0.25"/>
    <row r="49" s="25" customFormat="1" x14ac:dyDescent="0.25"/>
    <row r="50" s="25" customFormat="1" x14ac:dyDescent="0.25"/>
    <row r="51" s="25" customFormat="1" x14ac:dyDescent="0.25"/>
    <row r="52" s="25" customFormat="1" x14ac:dyDescent="0.25"/>
    <row r="53" s="25" customFormat="1" x14ac:dyDescent="0.25"/>
    <row r="54" s="25" customFormat="1" x14ac:dyDescent="0.25"/>
  </sheetData>
  <mergeCells count="7">
    <mergeCell ref="B7:C7"/>
    <mergeCell ref="A1:G1"/>
    <mergeCell ref="A2:G2"/>
    <mergeCell ref="A3:G3"/>
    <mergeCell ref="A4:G4"/>
    <mergeCell ref="A5:G5"/>
    <mergeCell ref="B6:G6"/>
  </mergeCells>
  <printOptions horizontalCentered="1" verticalCentered="1"/>
  <pageMargins left="0.25" right="0.25" top="0.75" bottom="0.7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COMPARATIVO PRESUPUESTO </vt:lpstr>
      <vt:lpstr>'ESTADO COMPARATIVO PRESUPUESTO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Peña</dc:creator>
  <cp:lastModifiedBy>Noelia Bencosme</cp:lastModifiedBy>
  <cp:lastPrinted>2024-01-20T22:57:16Z</cp:lastPrinted>
  <dcterms:created xsi:type="dcterms:W3CDTF">2024-01-20T22:21:47Z</dcterms:created>
  <dcterms:modified xsi:type="dcterms:W3CDTF">2024-01-20T22:57:40Z</dcterms:modified>
</cp:coreProperties>
</file>