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eli\Desktop\"/>
    </mc:Choice>
  </mc:AlternateContent>
  <xr:revisionPtr revIDLastSave="0" documentId="8_{B1B25F13-E4FD-4140-ABFF-B2C7F4F0844B}" xr6:coauthVersionLast="47" xr6:coauthVersionMax="47" xr10:uidLastSave="{00000000-0000-0000-0000-000000000000}"/>
  <bookViews>
    <workbookView xWindow="-108" yWindow="-108" windowWidth="23256" windowHeight="12456" xr2:uid="{D4AB8906-5A64-4A7E-A7A0-BC88B68D573C}"/>
  </bookViews>
  <sheets>
    <sheet name="FLUJO DE EFECTIVO ACTUAL" sheetId="1" r:id="rId1"/>
  </sheets>
  <externalReferences>
    <externalReference r:id="rId2"/>
  </externalReferences>
  <definedNames>
    <definedName name="_xlnm.Print_Area" localSheetId="0">'FLUJO DE EFECTIVO ACTUAL'!$A$1:$D$71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B32" i="1"/>
  <c r="B30" i="1"/>
  <c r="B34" i="1" s="1"/>
  <c r="D27" i="1"/>
  <c r="B25" i="1"/>
  <c r="B27" i="1" s="1"/>
  <c r="D22" i="1"/>
  <c r="D36" i="1" s="1"/>
  <c r="D38" i="1" s="1"/>
  <c r="B20" i="1"/>
  <c r="B19" i="1"/>
  <c r="B18" i="1"/>
  <c r="B17" i="1"/>
  <c r="D16" i="1"/>
  <c r="B16" i="1"/>
  <c r="D15" i="1"/>
  <c r="B15" i="1"/>
  <c r="B22" i="1" s="1"/>
  <c r="A9" i="1"/>
  <c r="A7" i="1"/>
  <c r="B36" i="1" l="1"/>
  <c r="B38" i="1" s="1"/>
</calcChain>
</file>

<file path=xl/sharedStrings.xml><?xml version="1.0" encoding="utf-8"?>
<sst xmlns="http://schemas.openxmlformats.org/spreadsheetml/2006/main" count="24" uniqueCount="23">
  <si>
    <t>Estado de Flujo de Efectivo</t>
  </si>
  <si>
    <t>(Valores en RD$)</t>
  </si>
  <si>
    <t>Flujo de Efectivo procedentes de actividades de operación (AOP)</t>
  </si>
  <si>
    <t>Cobros por Bienes y Servicios</t>
  </si>
  <si>
    <t>Cobros de subvenciones, transferencias, y otras asignaciones</t>
  </si>
  <si>
    <t>Pagos a los trabajadores en beneficio de ellos</t>
  </si>
  <si>
    <t>Pagos por contribuciones a la seguridad social</t>
  </si>
  <si>
    <t>Pagos a proveedores</t>
  </si>
  <si>
    <t>Otros pagos.</t>
  </si>
  <si>
    <t>Flujos de efectivo netos de las actividades de operación</t>
  </si>
  <si>
    <t>Flujos de efectivo de las acividades de inversion (AINV)</t>
  </si>
  <si>
    <t>Pagos por adquisicion de propiedad, planta y equipo</t>
  </si>
  <si>
    <t>Otros pagos</t>
  </si>
  <si>
    <t>Flujos de efectivo netos por las actividades de inversion</t>
  </si>
  <si>
    <t>Flujos de efectivo netos por las actividades de financiación</t>
  </si>
  <si>
    <t>Cobros por Préstamos Pagaré, Hipoteca</t>
  </si>
  <si>
    <t>Otros Cobros</t>
  </si>
  <si>
    <t>Pagos reembolsos en efectivo de los montos recibidos en Préstamos, Pagaré Hipoteca</t>
  </si>
  <si>
    <t>Flujos de efectivo netos por las actividades de financiacion</t>
  </si>
  <si>
    <t>Incremento (disminución) neto en el efectivo y equivalentes al efectivo.</t>
  </si>
  <si>
    <t>Efectivo y  equivalente  de efectivo al inicio del periodo.</t>
  </si>
  <si>
    <t>Efectivo y equivalentes al efectivo al final del ejercicio</t>
  </si>
  <si>
    <t xml:space="preserve">   Las notas 7 a la 28 son parte integral de estos Estados Financieros.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</si>
</sst>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P_t_s_-;\-* #,##0.00\ _P_t_s_-;_-* &quot;-&quot;??\ _P_t_s_-;_-@_-"/>
    <numFmt numFmtId="165" formatCode="_-* #,##0\ _P_t_s_-;\-* #,##0\ _P_t_s_-;_-* &quot;-&quot;??\ _P_t_s_-;_-@_-"/>
  </numFmts>
  <fonts count="7" x14ac:knownFonts="1">
    <font>
      <sz val="10"/>
      <name val="Arial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55">
    <xf numFmtId="0" fontId="0" fillId="0" borderId="0" xfId="0"/>
    <xf numFmtId="0" fontId="1" fillId="2" borderId="0" xfId="0" applyFont="1" applyFill="1"/>
    <xf numFmtId="164" fontId="1" fillId="2" borderId="0" xfId="1" applyFont="1" applyFill="1"/>
    <xf numFmtId="164" fontId="1" fillId="0" borderId="0" xfId="1" applyFont="1" applyFill="1" applyBorder="1"/>
    <xf numFmtId="0" fontId="1" fillId="0" borderId="0" xfId="0" applyFont="1"/>
    <xf numFmtId="164" fontId="1" fillId="0" borderId="0" xfId="1" applyFont="1" applyFill="1"/>
    <xf numFmtId="0" fontId="3" fillId="2" borderId="0" xfId="0" applyFont="1" applyFill="1"/>
    <xf numFmtId="0" fontId="4" fillId="0" borderId="0" xfId="0" applyFont="1"/>
    <xf numFmtId="164" fontId="5" fillId="0" borderId="0" xfId="1" applyFont="1" applyFill="1"/>
    <xf numFmtId="0" fontId="5" fillId="0" borderId="0" xfId="0" applyFont="1"/>
    <xf numFmtId="0" fontId="1" fillId="2" borderId="0" xfId="0" applyFont="1" applyFill="1" applyAlignment="1">
      <alignment horizontal="left" indent="5"/>
    </xf>
    <xf numFmtId="0" fontId="3" fillId="2" borderId="1" xfId="0" quotePrefix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7" fontId="3" fillId="2" borderId="0" xfId="0" quotePrefix="1" applyNumberFormat="1" applyFont="1" applyFill="1" applyAlignment="1">
      <alignment horizontal="center"/>
    </xf>
    <xf numFmtId="0" fontId="3" fillId="2" borderId="0" xfId="0" applyFont="1" applyFill="1" applyAlignment="1">
      <alignment vertical="top"/>
    </xf>
    <xf numFmtId="0" fontId="1" fillId="2" borderId="0" xfId="0" applyFont="1" applyFill="1" applyAlignment="1">
      <alignment horizontal="right" vertical="top" indent="5"/>
    </xf>
    <xf numFmtId="0" fontId="1" fillId="2" borderId="0" xfId="0" applyFont="1" applyFill="1" applyAlignment="1">
      <alignment vertical="top"/>
    </xf>
    <xf numFmtId="165" fontId="1" fillId="0" borderId="0" xfId="1" applyNumberFormat="1" applyFont="1" applyFill="1" applyBorder="1" applyAlignment="1">
      <alignment horizontal="right" vertical="top"/>
    </xf>
    <xf numFmtId="165" fontId="1" fillId="2" borderId="0" xfId="1" applyNumberFormat="1" applyFont="1" applyFill="1" applyBorder="1" applyAlignment="1">
      <alignment horizontal="right" vertical="top"/>
    </xf>
    <xf numFmtId="165" fontId="1" fillId="0" borderId="0" xfId="0" applyNumberFormat="1" applyFont="1"/>
    <xf numFmtId="165" fontId="1" fillId="0" borderId="0" xfId="1" quotePrefix="1" applyNumberFormat="1" applyFont="1" applyFill="1" applyBorder="1" applyAlignment="1">
      <alignment horizontal="right" vertical="top"/>
    </xf>
    <xf numFmtId="165" fontId="1" fillId="2" borderId="0" xfId="1" quotePrefix="1" applyNumberFormat="1" applyFont="1" applyFill="1" applyBorder="1" applyAlignment="1">
      <alignment horizontal="right" vertical="top"/>
    </xf>
    <xf numFmtId="165" fontId="1" fillId="0" borderId="2" xfId="1" quotePrefix="1" applyNumberFormat="1" applyFont="1" applyFill="1" applyBorder="1" applyAlignment="1">
      <alignment horizontal="right" vertical="top"/>
    </xf>
    <xf numFmtId="164" fontId="1" fillId="2" borderId="0" xfId="1" quotePrefix="1" applyFont="1" applyFill="1" applyBorder="1" applyAlignment="1">
      <alignment horizontal="right" vertical="top"/>
    </xf>
    <xf numFmtId="165" fontId="3" fillId="2" borderId="0" xfId="1" applyNumberFormat="1" applyFont="1" applyFill="1" applyBorder="1" applyAlignment="1">
      <alignment horizontal="right" vertical="top"/>
    </xf>
    <xf numFmtId="164" fontId="3" fillId="2" borderId="0" xfId="1" applyFont="1" applyFill="1" applyBorder="1" applyAlignment="1">
      <alignment horizontal="right" vertical="top"/>
    </xf>
    <xf numFmtId="165" fontId="3" fillId="2" borderId="0" xfId="0" applyNumberFormat="1" applyFont="1" applyFill="1" applyAlignment="1">
      <alignment horizontal="center" vertical="top"/>
    </xf>
    <xf numFmtId="165" fontId="3" fillId="2" borderId="0" xfId="0" applyNumberFormat="1" applyFont="1" applyFill="1" applyAlignment="1">
      <alignment horizontal="right" vertical="top"/>
    </xf>
    <xf numFmtId="165" fontId="1" fillId="2" borderId="0" xfId="1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right" vertical="top"/>
    </xf>
    <xf numFmtId="165" fontId="1" fillId="2" borderId="2" xfId="1" applyNumberFormat="1" applyFont="1" applyFill="1" applyBorder="1" applyAlignment="1">
      <alignment horizontal="right" vertical="top"/>
    </xf>
    <xf numFmtId="0" fontId="1" fillId="2" borderId="0" xfId="0" applyFont="1" applyFill="1" applyAlignment="1">
      <alignment horizontal="right" vertical="top"/>
    </xf>
    <xf numFmtId="164" fontId="1" fillId="2" borderId="0" xfId="1" applyFont="1" applyFill="1" applyBorder="1" applyAlignment="1">
      <alignment horizontal="right" vertical="top"/>
    </xf>
    <xf numFmtId="0" fontId="1" fillId="2" borderId="0" xfId="0" applyFont="1" applyFill="1" applyAlignment="1">
      <alignment vertical="top" wrapText="1"/>
    </xf>
    <xf numFmtId="0" fontId="3" fillId="0" borderId="0" xfId="0" applyFont="1" applyAlignment="1">
      <alignment vertical="top"/>
    </xf>
    <xf numFmtId="165" fontId="3" fillId="0" borderId="0" xfId="1" applyNumberFormat="1" applyFont="1" applyFill="1" applyBorder="1" applyAlignment="1">
      <alignment horizontal="right" vertical="top"/>
    </xf>
    <xf numFmtId="164" fontId="3" fillId="0" borderId="0" xfId="1" applyFont="1" applyFill="1" applyBorder="1" applyAlignment="1">
      <alignment horizontal="right" vertical="top"/>
    </xf>
    <xf numFmtId="165" fontId="3" fillId="2" borderId="3" xfId="1" applyNumberFormat="1" applyFont="1" applyFill="1" applyBorder="1" applyAlignment="1">
      <alignment vertical="top"/>
    </xf>
    <xf numFmtId="165" fontId="3" fillId="2" borderId="0" xfId="1" applyNumberFormat="1" applyFont="1" applyFill="1" applyBorder="1" applyAlignment="1">
      <alignment vertical="top"/>
    </xf>
    <xf numFmtId="43" fontId="1" fillId="2" borderId="0" xfId="0" applyNumberFormat="1" applyFont="1" applyFill="1"/>
    <xf numFmtId="165" fontId="1" fillId="0" borderId="0" xfId="1" applyNumberFormat="1" applyFont="1"/>
    <xf numFmtId="165" fontId="1" fillId="0" borderId="0" xfId="1" applyNumberFormat="1" applyFont="1" applyFill="1" applyAlignment="1">
      <alignment horizontal="right"/>
    </xf>
    <xf numFmtId="43" fontId="1" fillId="0" borderId="0" xfId="0" applyNumberFormat="1" applyFont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indent="3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 indent="4"/>
    </xf>
    <xf numFmtId="0" fontId="1" fillId="2" borderId="0" xfId="0" applyFont="1" applyFill="1" applyAlignment="1">
      <alignment horizontal="left" indent="4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6" fillId="2" borderId="0" xfId="0" applyFont="1" applyFill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41</xdr:row>
      <xdr:rowOff>114300</xdr:rowOff>
    </xdr:from>
    <xdr:to>
      <xdr:col>0</xdr:col>
      <xdr:colOff>2921000</xdr:colOff>
      <xdr:row>46</xdr:row>
      <xdr:rowOff>88900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DC24A3F2-9B18-419F-86FB-1662878B2E5D}"/>
            </a:ext>
          </a:extLst>
        </xdr:cNvPr>
        <xdr:cNvSpPr txBox="1">
          <a:spLocks noChangeArrowheads="1"/>
        </xdr:cNvSpPr>
      </xdr:nvSpPr>
      <xdr:spPr bwMode="auto">
        <a:xfrm>
          <a:off x="76200" y="6848475"/>
          <a:ext cx="28448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1661160</xdr:colOff>
      <xdr:row>47</xdr:row>
      <xdr:rowOff>144780</xdr:rowOff>
    </xdr:from>
    <xdr:to>
      <xdr:col>1</xdr:col>
      <xdr:colOff>1417320</xdr:colOff>
      <xdr:row>52</xdr:row>
      <xdr:rowOff>99060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8290B599-8716-4ADB-AD7A-F6F47EA88F1B}"/>
            </a:ext>
          </a:extLst>
        </xdr:cNvPr>
        <xdr:cNvSpPr txBox="1">
          <a:spLocks noChangeArrowheads="1"/>
        </xdr:cNvSpPr>
      </xdr:nvSpPr>
      <xdr:spPr bwMode="auto">
        <a:xfrm>
          <a:off x="1661160" y="6848475"/>
          <a:ext cx="344233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1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  <a:endParaRPr lang="es-DO" sz="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472440</xdr:colOff>
      <xdr:row>41</xdr:row>
      <xdr:rowOff>129540</xdr:rowOff>
    </xdr:from>
    <xdr:to>
      <xdr:col>3</xdr:col>
      <xdr:colOff>1333500</xdr:colOff>
      <xdr:row>46</xdr:row>
      <xdr:rowOff>91440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DB58E50E-D7FC-4735-984A-58A1494BED09}"/>
            </a:ext>
          </a:extLst>
        </xdr:cNvPr>
        <xdr:cNvSpPr txBox="1">
          <a:spLocks noChangeArrowheads="1"/>
        </xdr:cNvSpPr>
      </xdr:nvSpPr>
      <xdr:spPr bwMode="auto">
        <a:xfrm>
          <a:off x="4158615" y="6848475"/>
          <a:ext cx="296608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 Jiménez 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  <a:endParaRPr lang="es-DO" sz="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167640</xdr:colOff>
      <xdr:row>0</xdr:row>
      <xdr:rowOff>60961</xdr:rowOff>
    </xdr:from>
    <xdr:to>
      <xdr:col>0</xdr:col>
      <xdr:colOff>1973579</xdr:colOff>
      <xdr:row>5</xdr:row>
      <xdr:rowOff>159083</xdr:rowOff>
    </xdr:to>
    <xdr:pic>
      <xdr:nvPicPr>
        <xdr:cNvPr id="5" name="Imagen 5">
          <a:extLst>
            <a:ext uri="{FF2B5EF4-FFF2-40B4-BE49-F238E27FC236}">
              <a16:creationId xmlns:a16="http://schemas.microsoft.com/office/drawing/2014/main" id="{86E5F0C7-4777-4E2B-870A-CCC1A9C75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60961"/>
          <a:ext cx="1805939" cy="974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Users/e.pena/Desktop/ESCRITORIO/DIGECOG%20CIERRE%20FISCAL%202018-2023/2023-2022/CIERRE%20%20ENERO%20-%20DICIEMBRE%20%202023-2022/ESTADOS%20FINANCIEROS%20SEMESTRE%20ENERO-DICIEMBRE%20%202023%20-2022%20y%20NOTA%20A%20LOS%20ESTADOS%20FINANCIEROS%20-%20copia%20(2).xlsx?40A9152A" TargetMode="External"/><Relationship Id="rId1" Type="http://schemas.openxmlformats.org/officeDocument/2006/relationships/externalLinkPath" Target="file:///\\40A9152A\ESTADOS%20FINANCIEROS%20SEMESTRE%20ENERO-DICIEMBRE%20%202023%20-2022%20y%20NOTA%20A%20LOS%20ESTADOS%20FINANCIEROS%20-%20copi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"/>
      <sheetName val="ESTADO DE RESULTADOS"/>
      <sheetName val="FLUJO DE EFECTIVO ACTUAL"/>
      <sheetName val="CAMBIO PATRIM."/>
      <sheetName val="ESTADO COMPARATIVO PRESUPUESTO "/>
      <sheetName val="NOTAS "/>
      <sheetName val="CUADRO DE ACTIVOS"/>
    </sheetNames>
    <sheetDataSet>
      <sheetData sheetId="0">
        <row r="20">
          <cell r="G20">
            <v>1050849.6600000001</v>
          </cell>
        </row>
        <row r="35">
          <cell r="G35">
            <v>975485.13999999966</v>
          </cell>
        </row>
      </sheetData>
      <sheetData sheetId="1">
        <row r="5">
          <cell r="A5" t="str">
            <v xml:space="preserve">CONSEJO NACIONAL DE ZONAS FRANCAS DE EXPORTACION (5150) </v>
          </cell>
        </row>
        <row r="7">
          <cell r="A7" t="str">
            <v>Al 31 de diciembre del año 2023 y 31 de diciembre del año 2022</v>
          </cell>
        </row>
        <row r="19">
          <cell r="B19">
            <v>157254429.71000001</v>
          </cell>
        </row>
      </sheetData>
      <sheetData sheetId="2"/>
      <sheetData sheetId="3"/>
      <sheetData sheetId="4"/>
      <sheetData sheetId="5">
        <row r="236">
          <cell r="D236">
            <v>4478932</v>
          </cell>
        </row>
        <row r="437">
          <cell r="G437">
            <v>169890279.74000001</v>
          </cell>
          <cell r="I437">
            <v>168486327.30000001</v>
          </cell>
        </row>
        <row r="452">
          <cell r="G452">
            <v>72542472.540000007</v>
          </cell>
          <cell r="I452">
            <v>72478631</v>
          </cell>
        </row>
        <row r="468">
          <cell r="G468">
            <v>6118707.96</v>
          </cell>
        </row>
        <row r="469">
          <cell r="G469">
            <v>6301912.7999999998</v>
          </cell>
        </row>
        <row r="470">
          <cell r="G470">
            <v>793786.43</v>
          </cell>
        </row>
        <row r="509">
          <cell r="G509">
            <v>13075841.140000001</v>
          </cell>
        </row>
        <row r="528">
          <cell r="G528">
            <v>17214962.060000002</v>
          </cell>
        </row>
        <row r="579">
          <cell r="G579">
            <v>58707663.559999995</v>
          </cell>
        </row>
        <row r="591">
          <cell r="G591">
            <v>124480.83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47033-782B-401F-B8EA-2D5270E3FB27}">
  <sheetPr>
    <tabColor indexed="45"/>
  </sheetPr>
  <dimension ref="A1:V89"/>
  <sheetViews>
    <sheetView tabSelected="1" topLeftCell="A4" zoomScaleNormal="100" zoomScaleSheetLayoutView="100" workbookViewId="0">
      <selection activeCell="B22" sqref="B22"/>
    </sheetView>
  </sheetViews>
  <sheetFormatPr baseColWidth="10" defaultColWidth="11.44140625" defaultRowHeight="13.8" x14ac:dyDescent="0.3"/>
  <cols>
    <col min="1" max="1" width="55.33203125" style="4" customWidth="1"/>
    <col min="2" max="2" width="23.33203125" style="4" bestFit="1" customWidth="1"/>
    <col min="3" max="3" width="8.33203125" style="4" customWidth="1"/>
    <col min="4" max="4" width="23.33203125" style="5" customWidth="1"/>
    <col min="5" max="5" width="19.33203125" style="5" customWidth="1"/>
    <col min="6" max="6" width="17.6640625" style="4" customWidth="1"/>
    <col min="7" max="7" width="9.33203125" style="4" customWidth="1"/>
    <col min="8" max="8" width="16.44140625" style="4" customWidth="1"/>
    <col min="9" max="10" width="9.33203125" style="4" customWidth="1"/>
    <col min="11" max="11" width="13.6640625" style="4" customWidth="1"/>
    <col min="12" max="248" width="9.33203125" style="4" customWidth="1"/>
    <col min="249" max="16384" width="11.44140625" style="4"/>
  </cols>
  <sheetData>
    <row r="1" spans="1:9" x14ac:dyDescent="0.3">
      <c r="A1" s="1"/>
      <c r="B1" s="1"/>
      <c r="C1" s="1"/>
      <c r="D1" s="2"/>
      <c r="E1" s="3"/>
    </row>
    <row r="2" spans="1:9" x14ac:dyDescent="0.3">
      <c r="A2" s="1"/>
      <c r="B2" s="1"/>
      <c r="C2" s="1"/>
      <c r="D2" s="2"/>
      <c r="E2" s="3"/>
    </row>
    <row r="3" spans="1:9" x14ac:dyDescent="0.3">
      <c r="A3" s="1"/>
      <c r="B3" s="1"/>
      <c r="C3" s="1"/>
      <c r="D3" s="2"/>
      <c r="E3" s="3"/>
    </row>
    <row r="4" spans="1:9" x14ac:dyDescent="0.3">
      <c r="A4" s="48"/>
      <c r="B4" s="48"/>
      <c r="C4" s="48"/>
      <c r="D4" s="48"/>
    </row>
    <row r="5" spans="1:9" x14ac:dyDescent="0.3">
      <c r="A5" s="6"/>
      <c r="B5" s="6"/>
      <c r="C5" s="6"/>
      <c r="D5" s="6"/>
    </row>
    <row r="6" spans="1:9" x14ac:dyDescent="0.3">
      <c r="A6" s="6"/>
      <c r="B6" s="6"/>
      <c r="C6" s="6"/>
      <c r="D6" s="4"/>
      <c r="E6" s="4"/>
      <c r="G6" s="7"/>
      <c r="H6" s="8"/>
      <c r="I6" s="9"/>
    </row>
    <row r="7" spans="1:9" ht="27.6" customHeight="1" x14ac:dyDescent="0.3">
      <c r="A7" s="51" t="str">
        <f>+'[1]ESTADO DE RESULTADOS'!A5:E5</f>
        <v xml:space="preserve">CONSEJO NACIONAL DE ZONAS FRANCAS DE EXPORTACION (5150) </v>
      </c>
      <c r="B7" s="51"/>
      <c r="C7" s="51"/>
      <c r="D7" s="51"/>
      <c r="E7" s="4"/>
      <c r="G7" s="7"/>
      <c r="H7" s="8"/>
      <c r="I7" s="9"/>
    </row>
    <row r="8" spans="1:9" x14ac:dyDescent="0.3">
      <c r="A8" s="52" t="s">
        <v>0</v>
      </c>
      <c r="B8" s="52"/>
      <c r="C8" s="52"/>
      <c r="D8" s="52"/>
      <c r="E8" s="8"/>
      <c r="F8" s="9"/>
    </row>
    <row r="9" spans="1:9" x14ac:dyDescent="0.3">
      <c r="A9" s="52" t="str">
        <f>+'[1]ESTADO DE RESULTADOS'!A7:E7</f>
        <v>Al 31 de diciembre del año 2023 y 31 de diciembre del año 2022</v>
      </c>
      <c r="B9" s="52"/>
      <c r="C9" s="52"/>
      <c r="D9" s="52"/>
      <c r="E9" s="8"/>
      <c r="F9" s="9"/>
    </row>
    <row r="10" spans="1:9" x14ac:dyDescent="0.3">
      <c r="A10" s="53" t="s">
        <v>1</v>
      </c>
      <c r="B10" s="53"/>
      <c r="C10" s="53"/>
      <c r="D10" s="53"/>
      <c r="E10" s="4"/>
      <c r="F10" s="9"/>
      <c r="G10" s="8"/>
    </row>
    <row r="11" spans="1:9" x14ac:dyDescent="0.3">
      <c r="A11" s="1"/>
      <c r="B11" s="1"/>
      <c r="C11" s="1"/>
      <c r="D11" s="2"/>
    </row>
    <row r="12" spans="1:9" ht="14.4" thickBot="1" x14ac:dyDescent="0.35">
      <c r="A12" s="10"/>
      <c r="B12" s="11">
        <v>2023</v>
      </c>
      <c r="C12" s="12"/>
      <c r="D12" s="11">
        <v>2022</v>
      </c>
    </row>
    <row r="13" spans="1:9" x14ac:dyDescent="0.3">
      <c r="A13" s="10"/>
      <c r="B13" s="13"/>
      <c r="C13" s="12"/>
      <c r="D13" s="13"/>
    </row>
    <row r="14" spans="1:9" x14ac:dyDescent="0.3">
      <c r="A14" s="14" t="s">
        <v>2</v>
      </c>
      <c r="B14" s="15"/>
      <c r="C14" s="15"/>
      <c r="D14" s="15"/>
    </row>
    <row r="15" spans="1:9" x14ac:dyDescent="0.3">
      <c r="A15" s="16" t="s">
        <v>3</v>
      </c>
      <c r="B15" s="17">
        <f>+'[1]NOTAS '!G437</f>
        <v>169890279.74000001</v>
      </c>
      <c r="C15" s="18"/>
      <c r="D15" s="18">
        <f>+'[1]NOTAS '!I437</f>
        <v>168486327.30000001</v>
      </c>
      <c r="F15" s="19"/>
    </row>
    <row r="16" spans="1:9" x14ac:dyDescent="0.3">
      <c r="A16" s="16" t="s">
        <v>4</v>
      </c>
      <c r="B16" s="17">
        <f>+'[1]NOTAS '!G452</f>
        <v>72542472.540000007</v>
      </c>
      <c r="C16" s="18"/>
      <c r="D16" s="18">
        <f>+'[1]NOTAS '!I452</f>
        <v>72478631</v>
      </c>
      <c r="F16" s="19"/>
    </row>
    <row r="17" spans="1:4" x14ac:dyDescent="0.3">
      <c r="A17" s="16" t="s">
        <v>5</v>
      </c>
      <c r="B17" s="20">
        <f>-'[1]ESTADO DE RESULTADOS'!B19</f>
        <v>-157254429.71000001</v>
      </c>
      <c r="C17" s="18"/>
      <c r="D17" s="21">
        <v>-140486449</v>
      </c>
    </row>
    <row r="18" spans="1:4" x14ac:dyDescent="0.3">
      <c r="A18" s="16" t="s">
        <v>6</v>
      </c>
      <c r="B18" s="20">
        <f>-'[1]NOTAS '!G468-'[1]NOTAS '!G469-'[1]NOTAS '!G470</f>
        <v>-13214407.189999999</v>
      </c>
      <c r="C18" s="18"/>
      <c r="D18" s="21">
        <v>-12695704</v>
      </c>
    </row>
    <row r="19" spans="1:4" x14ac:dyDescent="0.3">
      <c r="A19" s="16" t="s">
        <v>7</v>
      </c>
      <c r="B19" s="17">
        <f>-'[1]NOTAS '!G528-'[1]NOTAS '!G579-'[1]NOTAS '!G509+16911665</f>
        <v>-72086801.760000005</v>
      </c>
      <c r="C19" s="18"/>
      <c r="D19" s="18">
        <v>-54452776</v>
      </c>
    </row>
    <row r="20" spans="1:4" x14ac:dyDescent="0.3">
      <c r="A20" s="16" t="s">
        <v>8</v>
      </c>
      <c r="B20" s="22">
        <f>-'[1]NOTAS '!G591</f>
        <v>-124480.83</v>
      </c>
      <c r="C20" s="18"/>
      <c r="D20" s="22">
        <v>-12623889</v>
      </c>
    </row>
    <row r="21" spans="1:4" x14ac:dyDescent="0.3">
      <c r="A21" s="16"/>
      <c r="B21" s="23"/>
      <c r="C21" s="18"/>
      <c r="D21" s="23"/>
    </row>
    <row r="22" spans="1:4" x14ac:dyDescent="0.3">
      <c r="A22" s="14" t="s">
        <v>9</v>
      </c>
      <c r="B22" s="24">
        <f>SUM(B15:B20)</f>
        <v>-247367.20999998035</v>
      </c>
      <c r="C22" s="25"/>
      <c r="D22" s="24">
        <f>SUM(D15:D20)</f>
        <v>20706140.300000012</v>
      </c>
    </row>
    <row r="23" spans="1:4" x14ac:dyDescent="0.3">
      <c r="A23" s="14"/>
      <c r="B23" s="26"/>
      <c r="C23" s="27"/>
      <c r="D23" s="26"/>
    </row>
    <row r="24" spans="1:4" x14ac:dyDescent="0.3">
      <c r="A24" s="14" t="s">
        <v>10</v>
      </c>
      <c r="B24" s="25"/>
      <c r="C24" s="25"/>
      <c r="D24" s="25"/>
    </row>
    <row r="25" spans="1:4" x14ac:dyDescent="0.3">
      <c r="A25" s="16" t="s">
        <v>11</v>
      </c>
      <c r="B25" s="28">
        <f>-'[1]NOTAS '!D236</f>
        <v>-4478932</v>
      </c>
      <c r="C25" s="29"/>
      <c r="D25" s="28">
        <v>-10375867</v>
      </c>
    </row>
    <row r="26" spans="1:4" x14ac:dyDescent="0.3">
      <c r="A26" s="16" t="s">
        <v>12</v>
      </c>
      <c r="B26" s="30">
        <v>0</v>
      </c>
      <c r="C26" s="31"/>
      <c r="D26" s="30"/>
    </row>
    <row r="27" spans="1:4" x14ac:dyDescent="0.3">
      <c r="A27" s="14" t="s">
        <v>13</v>
      </c>
      <c r="B27" s="24">
        <f>SUM(B25:B26)</f>
        <v>-4478932</v>
      </c>
      <c r="C27" s="25"/>
      <c r="D27" s="24">
        <f>SUM(D25:D26)</f>
        <v>-10375867</v>
      </c>
    </row>
    <row r="28" spans="1:4" x14ac:dyDescent="0.3">
      <c r="A28" s="14"/>
      <c r="B28" s="25"/>
      <c r="C28" s="25"/>
      <c r="D28" s="25"/>
    </row>
    <row r="29" spans="1:4" x14ac:dyDescent="0.3">
      <c r="A29" s="14" t="s">
        <v>14</v>
      </c>
      <c r="B29" s="25"/>
      <c r="C29" s="25"/>
      <c r="D29" s="25"/>
    </row>
    <row r="30" spans="1:4" x14ac:dyDescent="0.3">
      <c r="A30" s="16" t="s">
        <v>15</v>
      </c>
      <c r="B30" s="18">
        <f>+'[1]BALANCE GENERAL'!G20</f>
        <v>1050849.6600000001</v>
      </c>
      <c r="C30" s="32"/>
      <c r="D30" s="18">
        <v>1511140.39</v>
      </c>
    </row>
    <row r="31" spans="1:4" x14ac:dyDescent="0.3">
      <c r="A31" s="16" t="s">
        <v>16</v>
      </c>
      <c r="B31" s="18"/>
      <c r="C31" s="32"/>
      <c r="D31" s="18">
        <v>0</v>
      </c>
    </row>
    <row r="32" spans="1:4" ht="27.6" x14ac:dyDescent="0.3">
      <c r="A32" s="33" t="s">
        <v>17</v>
      </c>
      <c r="B32" s="18">
        <f>-'[1]BALANCE GENERAL'!G35</f>
        <v>-975485.13999999966</v>
      </c>
      <c r="C32" s="32"/>
      <c r="D32" s="18">
        <v>-1266818.54</v>
      </c>
    </row>
    <row r="33" spans="1:22" x14ac:dyDescent="0.3">
      <c r="A33" s="16" t="s">
        <v>12</v>
      </c>
      <c r="B33" s="30">
        <v>0</v>
      </c>
      <c r="C33" s="32"/>
      <c r="D33" s="30"/>
    </row>
    <row r="34" spans="1:22" x14ac:dyDescent="0.3">
      <c r="A34" s="34" t="s">
        <v>18</v>
      </c>
      <c r="B34" s="35">
        <f>SUM(B30:B32)</f>
        <v>75364.520000000484</v>
      </c>
      <c r="C34" s="36"/>
      <c r="D34" s="35">
        <f>SUM(D30:D33)</f>
        <v>244321.84999999986</v>
      </c>
    </row>
    <row r="35" spans="1:22" x14ac:dyDescent="0.3">
      <c r="A35" s="14"/>
      <c r="B35" s="25"/>
      <c r="C35" s="25"/>
      <c r="D35" s="25"/>
    </row>
    <row r="36" spans="1:22" x14ac:dyDescent="0.3">
      <c r="A36" s="16" t="s">
        <v>19</v>
      </c>
      <c r="B36" s="18">
        <f>+B22+B27+B34</f>
        <v>-4650934.6899999799</v>
      </c>
      <c r="C36" s="32"/>
      <c r="D36" s="18">
        <f>+D22+D27+D34</f>
        <v>10574595.150000012</v>
      </c>
    </row>
    <row r="37" spans="1:22" x14ac:dyDescent="0.3">
      <c r="A37" s="16" t="s">
        <v>20</v>
      </c>
      <c r="B37" s="30">
        <v>151745232</v>
      </c>
      <c r="C37" s="31"/>
      <c r="D37" s="30">
        <v>141170637</v>
      </c>
    </row>
    <row r="38" spans="1:22" s="14" customFormat="1" ht="14.4" thickBot="1" x14ac:dyDescent="0.3">
      <c r="A38" s="14" t="s">
        <v>21</v>
      </c>
      <c r="B38" s="37">
        <f>SUM(B36:B37)</f>
        <v>147094297.31000003</v>
      </c>
      <c r="D38" s="37">
        <f>SUM(D36:D37)</f>
        <v>151745232.15000001</v>
      </c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</row>
    <row r="39" spans="1:22" s="14" customFormat="1" ht="14.4" thickTop="1" x14ac:dyDescent="0.25">
      <c r="B39" s="38"/>
      <c r="D39" s="38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</row>
    <row r="40" spans="1:22" x14ac:dyDescent="0.3">
      <c r="A40" s="39"/>
      <c r="B40" s="40"/>
      <c r="C40" s="1"/>
      <c r="D40" s="40"/>
    </row>
    <row r="41" spans="1:22" s="9" customFormat="1" hidden="1" x14ac:dyDescent="0.3">
      <c r="B41" s="41"/>
      <c r="D41" s="8"/>
      <c r="E41" s="5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idden="1" x14ac:dyDescent="0.3">
      <c r="B42" s="42"/>
    </row>
    <row r="43" spans="1:22" hidden="1" x14ac:dyDescent="0.3">
      <c r="B43" s="42"/>
    </row>
    <row r="44" spans="1:22" hidden="1" x14ac:dyDescent="0.3">
      <c r="B44" s="25"/>
    </row>
    <row r="45" spans="1:22" hidden="1" x14ac:dyDescent="0.3">
      <c r="B45" s="42"/>
    </row>
    <row r="46" spans="1:22" hidden="1" x14ac:dyDescent="0.3">
      <c r="B46" s="42"/>
    </row>
    <row r="47" spans="1:22" hidden="1" x14ac:dyDescent="0.3">
      <c r="F47" s="42"/>
    </row>
    <row r="48" spans="1:22" hidden="1" x14ac:dyDescent="0.3"/>
    <row r="49" spans="1:8" hidden="1" x14ac:dyDescent="0.3"/>
    <row r="50" spans="1:8" hidden="1" x14ac:dyDescent="0.3"/>
    <row r="51" spans="1:8" s="5" customFormat="1" hidden="1" x14ac:dyDescent="0.3">
      <c r="A51" s="4"/>
      <c r="B51" s="4"/>
      <c r="C51" s="4"/>
      <c r="F51" s="4"/>
      <c r="G51" s="4"/>
      <c r="H51" s="4"/>
    </row>
    <row r="52" spans="1:8" s="5" customFormat="1" hidden="1" x14ac:dyDescent="0.3">
      <c r="A52" s="4"/>
      <c r="B52" s="4"/>
      <c r="C52" s="4"/>
      <c r="F52" s="4"/>
      <c r="G52" s="4"/>
      <c r="H52" s="4"/>
    </row>
    <row r="53" spans="1:8" s="5" customFormat="1" hidden="1" x14ac:dyDescent="0.3">
      <c r="A53" s="4"/>
      <c r="B53" s="4"/>
      <c r="C53" s="4"/>
      <c r="F53" s="4"/>
      <c r="G53" s="4"/>
      <c r="H53" s="4"/>
    </row>
    <row r="54" spans="1:8" s="5" customFormat="1" hidden="1" x14ac:dyDescent="0.3">
      <c r="A54" s="54"/>
      <c r="B54" s="54"/>
      <c r="C54" s="54"/>
      <c r="D54" s="54"/>
      <c r="F54" s="4"/>
      <c r="G54" s="4"/>
      <c r="H54" s="4"/>
    </row>
    <row r="55" spans="1:8" x14ac:dyDescent="0.3">
      <c r="A55" s="48"/>
      <c r="B55" s="48"/>
      <c r="C55" s="48"/>
      <c r="D55" s="48"/>
      <c r="E55" s="4"/>
    </row>
    <row r="56" spans="1:8" s="5" customFormat="1" x14ac:dyDescent="0.3">
      <c r="A56" s="49" t="s">
        <v>22</v>
      </c>
      <c r="B56" s="49"/>
      <c r="C56" s="49"/>
      <c r="D56" s="49"/>
      <c r="F56" s="4"/>
      <c r="G56" s="4"/>
      <c r="H56" s="4"/>
    </row>
    <row r="57" spans="1:8" x14ac:dyDescent="0.3">
      <c r="A57" s="1"/>
      <c r="B57" s="1"/>
      <c r="C57" s="1"/>
      <c r="D57" s="1"/>
      <c r="E57" s="4"/>
    </row>
    <row r="58" spans="1:8" x14ac:dyDescent="0.3">
      <c r="A58" s="12"/>
      <c r="B58" s="12"/>
      <c r="C58" s="12"/>
      <c r="D58" s="12"/>
      <c r="E58" s="4"/>
    </row>
    <row r="59" spans="1:8" x14ac:dyDescent="0.3">
      <c r="A59" s="48"/>
      <c r="B59" s="48"/>
      <c r="C59" s="48"/>
      <c r="D59" s="48"/>
      <c r="E59" s="4"/>
    </row>
    <row r="60" spans="1:8" x14ac:dyDescent="0.3">
      <c r="A60" s="50"/>
      <c r="B60" s="50"/>
      <c r="C60" s="50"/>
      <c r="D60" s="50"/>
      <c r="E60" s="4"/>
    </row>
    <row r="61" spans="1:8" x14ac:dyDescent="0.3">
      <c r="A61" s="43"/>
      <c r="B61" s="43"/>
      <c r="C61" s="43"/>
      <c r="D61" s="43"/>
      <c r="E61" s="4"/>
    </row>
    <row r="62" spans="1:8" x14ac:dyDescent="0.3">
      <c r="A62" s="43"/>
      <c r="B62" s="1"/>
      <c r="C62" s="1"/>
      <c r="D62" s="1"/>
      <c r="E62" s="4"/>
    </row>
    <row r="63" spans="1:8" x14ac:dyDescent="0.3">
      <c r="A63" s="44"/>
      <c r="B63" s="45"/>
      <c r="C63" s="44"/>
      <c r="D63" s="45"/>
      <c r="E63" s="4"/>
    </row>
    <row r="64" spans="1:8" x14ac:dyDescent="0.3">
      <c r="A64" s="44"/>
      <c r="B64" s="46"/>
      <c r="C64" s="44"/>
      <c r="D64" s="45"/>
      <c r="E64" s="4"/>
    </row>
    <row r="65" spans="1:8" x14ac:dyDescent="0.3">
      <c r="A65" s="47"/>
      <c r="B65" s="47"/>
      <c r="C65" s="1"/>
      <c r="D65" s="1"/>
      <c r="E65" s="4"/>
    </row>
    <row r="66" spans="1:8" x14ac:dyDescent="0.3">
      <c r="A66" s="47"/>
      <c r="B66" s="1"/>
      <c r="C66" s="1"/>
      <c r="D66" s="1"/>
      <c r="E66" s="4"/>
    </row>
    <row r="67" spans="1:8" x14ac:dyDescent="0.3">
      <c r="A67" s="47"/>
      <c r="B67" s="1"/>
      <c r="C67" s="1"/>
      <c r="D67" s="1"/>
      <c r="E67" s="4"/>
    </row>
    <row r="68" spans="1:8" x14ac:dyDescent="0.3">
      <c r="A68" s="47"/>
      <c r="B68" s="1"/>
      <c r="C68" s="1"/>
      <c r="D68" s="1"/>
      <c r="E68" s="4"/>
    </row>
    <row r="69" spans="1:8" s="5" customFormat="1" x14ac:dyDescent="0.3">
      <c r="A69" s="4"/>
      <c r="B69" s="4"/>
      <c r="C69" s="4"/>
      <c r="F69" s="4"/>
      <c r="G69" s="4"/>
      <c r="H69" s="4"/>
    </row>
    <row r="71" spans="1:8" s="5" customFormat="1" x14ac:dyDescent="0.3">
      <c r="A71" s="4"/>
      <c r="B71" s="4"/>
      <c r="C71" s="4"/>
      <c r="F71" s="4"/>
      <c r="G71" s="4"/>
      <c r="H71" s="4"/>
    </row>
    <row r="72" spans="1:8" s="5" customFormat="1" x14ac:dyDescent="0.3">
      <c r="A72" s="4"/>
      <c r="B72" s="4"/>
      <c r="C72" s="4"/>
      <c r="F72" s="4"/>
      <c r="G72" s="4"/>
      <c r="H72" s="4"/>
    </row>
    <row r="73" spans="1:8" s="5" customFormat="1" x14ac:dyDescent="0.3">
      <c r="A73" s="4"/>
      <c r="B73" s="4"/>
      <c r="C73" s="4"/>
      <c r="F73" s="4"/>
      <c r="G73" s="4"/>
      <c r="H73" s="4"/>
    </row>
    <row r="74" spans="1:8" s="5" customFormat="1" x14ac:dyDescent="0.3">
      <c r="A74" s="4"/>
      <c r="B74" s="4"/>
      <c r="C74" s="4"/>
      <c r="F74" s="4"/>
      <c r="G74" s="4"/>
      <c r="H74" s="4"/>
    </row>
    <row r="75" spans="1:8" s="5" customFormat="1" x14ac:dyDescent="0.3">
      <c r="A75" s="4"/>
      <c r="B75" s="4"/>
      <c r="C75" s="4"/>
      <c r="F75" s="4"/>
      <c r="G75" s="4"/>
      <c r="H75" s="4"/>
    </row>
    <row r="76" spans="1:8" s="5" customFormat="1" x14ac:dyDescent="0.3">
      <c r="A76" s="4"/>
      <c r="B76" s="4"/>
      <c r="C76" s="4"/>
      <c r="F76" s="4"/>
      <c r="G76" s="4"/>
      <c r="H76" s="4"/>
    </row>
    <row r="77" spans="1:8" s="5" customFormat="1" x14ac:dyDescent="0.3">
      <c r="A77" s="4"/>
      <c r="B77" s="4"/>
      <c r="C77" s="4"/>
      <c r="F77" s="4"/>
      <c r="G77" s="4"/>
      <c r="H77" s="4"/>
    </row>
    <row r="78" spans="1:8" s="5" customFormat="1" x14ac:dyDescent="0.3">
      <c r="A78" s="4"/>
      <c r="B78" s="4"/>
      <c r="C78" s="4"/>
      <c r="F78" s="4"/>
      <c r="G78" s="4"/>
      <c r="H78" s="4"/>
    </row>
    <row r="79" spans="1:8" s="5" customFormat="1" x14ac:dyDescent="0.3">
      <c r="A79" s="4"/>
      <c r="B79" s="4"/>
      <c r="C79" s="4"/>
      <c r="F79" s="4"/>
      <c r="G79" s="4"/>
      <c r="H79" s="4"/>
    </row>
    <row r="80" spans="1:8" s="5" customFormat="1" x14ac:dyDescent="0.3">
      <c r="A80" s="4"/>
      <c r="B80" s="4"/>
      <c r="C80" s="4"/>
      <c r="F80" s="4"/>
      <c r="G80" s="4"/>
      <c r="H80" s="4"/>
    </row>
    <row r="81" spans="1:8" s="5" customFormat="1" x14ac:dyDescent="0.3">
      <c r="A81" s="4"/>
      <c r="B81" s="4"/>
      <c r="C81" s="4"/>
      <c r="F81" s="4"/>
      <c r="G81" s="4"/>
      <c r="H81" s="4"/>
    </row>
    <row r="82" spans="1:8" s="5" customFormat="1" x14ac:dyDescent="0.3">
      <c r="A82" s="4"/>
      <c r="B82" s="4"/>
      <c r="C82" s="4"/>
      <c r="F82" s="4"/>
      <c r="G82" s="4"/>
      <c r="H82" s="4"/>
    </row>
    <row r="83" spans="1:8" s="5" customFormat="1" x14ac:dyDescent="0.3">
      <c r="A83" s="4"/>
      <c r="B83" s="4"/>
      <c r="C83" s="4"/>
      <c r="F83" s="4"/>
      <c r="G83" s="4"/>
      <c r="H83" s="4"/>
    </row>
    <row r="84" spans="1:8" s="5" customFormat="1" x14ac:dyDescent="0.3">
      <c r="A84" s="4"/>
      <c r="B84" s="4"/>
      <c r="C84" s="4"/>
      <c r="F84" s="4"/>
      <c r="G84" s="4"/>
      <c r="H84" s="4"/>
    </row>
    <row r="85" spans="1:8" s="5" customFormat="1" x14ac:dyDescent="0.3">
      <c r="A85" s="4"/>
      <c r="B85" s="4"/>
      <c r="C85" s="4"/>
      <c r="F85" s="4"/>
      <c r="G85" s="4"/>
      <c r="H85" s="4"/>
    </row>
    <row r="86" spans="1:8" s="5" customFormat="1" x14ac:dyDescent="0.3">
      <c r="A86" s="4"/>
      <c r="B86" s="4"/>
      <c r="C86" s="4"/>
      <c r="F86" s="4"/>
      <c r="G86" s="4"/>
      <c r="H86" s="4"/>
    </row>
    <row r="87" spans="1:8" s="5" customFormat="1" x14ac:dyDescent="0.3">
      <c r="A87" s="4"/>
      <c r="B87" s="4"/>
      <c r="C87" s="4"/>
      <c r="F87" s="4"/>
      <c r="G87" s="4"/>
      <c r="H87" s="4"/>
    </row>
    <row r="88" spans="1:8" s="5" customFormat="1" x14ac:dyDescent="0.3">
      <c r="A88" s="4"/>
      <c r="B88" s="4"/>
      <c r="C88" s="4"/>
      <c r="F88" s="4"/>
      <c r="G88" s="4"/>
      <c r="H88" s="4"/>
    </row>
    <row r="89" spans="1:8" s="5" customFormat="1" x14ac:dyDescent="0.3">
      <c r="A89" s="4"/>
      <c r="B89" s="4"/>
      <c r="C89" s="4"/>
      <c r="F89" s="4"/>
      <c r="G89" s="4"/>
      <c r="H89" s="4"/>
    </row>
  </sheetData>
  <mergeCells count="10">
    <mergeCell ref="A55:D55"/>
    <mergeCell ref="A56:D56"/>
    <mergeCell ref="A59:D59"/>
    <mergeCell ref="A60:D60"/>
    <mergeCell ref="A4:D4"/>
    <mergeCell ref="A7:D7"/>
    <mergeCell ref="A8:D8"/>
    <mergeCell ref="A9:D9"/>
    <mergeCell ref="A10:D10"/>
    <mergeCell ref="A54:D54"/>
  </mergeCells>
  <pageMargins left="0.75" right="0.75" top="1.41" bottom="0.64" header="0.46" footer="0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FLUJO DE EFECTIVO ACTUAL</vt:lpstr>
      <vt:lpstr>'FLUJO DE EFECTIVO ACTUAL'!Área_de_impresión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Peña</dc:creator>
  <cp:lastModifiedBy>Noelia Bencosme</cp:lastModifiedBy>
  <cp:lastPrinted>2024-01-20T22:58:29Z</cp:lastPrinted>
  <dcterms:created xsi:type="dcterms:W3CDTF">2024-01-20T22:19:28Z</dcterms:created>
  <dcterms:modified xsi:type="dcterms:W3CDTF">2024-01-20T22:58:50Z</dcterms:modified>
</cp:coreProperties>
</file>