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eli\Desktop\"/>
    </mc:Choice>
  </mc:AlternateContent>
  <xr:revisionPtr revIDLastSave="0" documentId="8_{7C631190-F153-4549-87CD-25E663BB951A}" xr6:coauthVersionLast="47" xr6:coauthVersionMax="47" xr10:uidLastSave="{00000000-0000-0000-0000-000000000000}"/>
  <bookViews>
    <workbookView xWindow="-108" yWindow="-108" windowWidth="23256" windowHeight="12456" xr2:uid="{FCB3AAA9-73F2-4D7D-89B6-60D15A1EF541}"/>
  </bookViews>
  <sheets>
    <sheet name="ESTADO DE RESULTAD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B28" i="1"/>
  <c r="D25" i="1"/>
  <c r="B25" i="1"/>
  <c r="D24" i="1"/>
  <c r="B24" i="1"/>
  <c r="B23" i="1"/>
  <c r="D22" i="1"/>
  <c r="B22" i="1"/>
  <c r="D21" i="1"/>
  <c r="B21" i="1"/>
  <c r="D20" i="1"/>
  <c r="B20" i="1"/>
  <c r="D19" i="1"/>
  <c r="D26" i="1" s="1"/>
  <c r="B19" i="1"/>
  <c r="B26" i="1" s="1"/>
  <c r="D15" i="1"/>
  <c r="B15" i="1"/>
  <c r="D14" i="1"/>
  <c r="D16" i="1" s="1"/>
  <c r="B14" i="1"/>
  <c r="B16" i="1" s="1"/>
  <c r="A7" i="1"/>
  <c r="A5" i="1"/>
  <c r="B32" i="1" l="1"/>
  <c r="D32" i="1"/>
</calcChain>
</file>

<file path=xl/sharedStrings.xml><?xml version="1.0" encoding="utf-8"?>
<sst xmlns="http://schemas.openxmlformats.org/spreadsheetml/2006/main" count="19" uniqueCount="19">
  <si>
    <t>Estado de Rendimiento Financiero</t>
  </si>
  <si>
    <t>( VALORES EN RD$)</t>
  </si>
  <si>
    <t>Ingresos</t>
  </si>
  <si>
    <t xml:space="preserve">          Ingresos por Transaciones con contraprestaciones (Nota 20)</t>
  </si>
  <si>
    <t xml:space="preserve">          Transferencias y donaciones (Nota 21)</t>
  </si>
  <si>
    <t>Total ingresos</t>
  </si>
  <si>
    <t>Gastos (Notas 22,23,24,25,26,27,28)</t>
  </si>
  <si>
    <t xml:space="preserve">         Sueldos, salarios y beneficios a empleados</t>
  </si>
  <si>
    <t xml:space="preserve">         Subvenciones y Otros Pagos por  transferencias</t>
  </si>
  <si>
    <t xml:space="preserve">         Suministros y Materiales para consumo</t>
  </si>
  <si>
    <t xml:space="preserve">         Gastos de depreciacion y amortizacion</t>
  </si>
  <si>
    <t xml:space="preserve">         Deterioro del Valor de Propiedad, Planta y Equipo</t>
  </si>
  <si>
    <t xml:space="preserve">         Otros gastos</t>
  </si>
  <si>
    <t xml:space="preserve">         Gastos financieros</t>
  </si>
  <si>
    <t>Total gastos</t>
  </si>
  <si>
    <t xml:space="preserve">         Ganancias (pérdida) por diferencia en operaciones</t>
  </si>
  <si>
    <t xml:space="preserve">         Participacion en resultado de asociados</t>
  </si>
  <si>
    <t>Resultados positivos (ahorro0/negativo (desahorro)</t>
  </si>
  <si>
    <t xml:space="preserve">   Las notas 7 a la 28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</si>
</sst>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P_t_s_-;\-* #,##0.00\ _P_t_s_-;_-* &quot;-&quot;??\ _P_t_s_-;_-@_-"/>
    <numFmt numFmtId="165" formatCode="_-* #,##0\ _P_t_s_-;\-* #,##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30">
    <xf numFmtId="0" fontId="0" fillId="0" borderId="0" xfId="0"/>
    <xf numFmtId="0" fontId="1" fillId="2" borderId="0" xfId="0" applyFont="1" applyFill="1"/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1" xfId="0" quotePrefix="1" applyFont="1" applyFill="1" applyBorder="1" applyAlignment="1">
      <alignment horizontal="center"/>
    </xf>
    <xf numFmtId="165" fontId="1" fillId="2" borderId="0" xfId="1" applyNumberFormat="1" applyFont="1" applyFill="1" applyBorder="1"/>
    <xf numFmtId="164" fontId="1" fillId="2" borderId="0" xfId="1" applyFont="1" applyFill="1" applyBorder="1"/>
    <xf numFmtId="165" fontId="1" fillId="2" borderId="2" xfId="1" applyNumberFormat="1" applyFont="1" applyFill="1" applyBorder="1"/>
    <xf numFmtId="164" fontId="1" fillId="2" borderId="0" xfId="1" applyFont="1" applyFill="1" applyBorder="1" applyAlignment="1">
      <alignment horizontal="right"/>
    </xf>
    <xf numFmtId="165" fontId="2" fillId="2" borderId="0" xfId="1" applyNumberFormat="1" applyFont="1" applyFill="1" applyBorder="1"/>
    <xf numFmtId="164" fontId="2" fillId="2" borderId="0" xfId="1" applyFont="1" applyFill="1" applyBorder="1" applyAlignment="1">
      <alignment horizontal="right"/>
    </xf>
    <xf numFmtId="164" fontId="1" fillId="0" borderId="0" xfId="0" applyNumberFormat="1" applyFont="1"/>
    <xf numFmtId="43" fontId="1" fillId="0" borderId="0" xfId="0" applyNumberFormat="1" applyFont="1"/>
    <xf numFmtId="165" fontId="1" fillId="0" borderId="0" xfId="0" applyNumberFormat="1" applyFont="1"/>
    <xf numFmtId="165" fontId="2" fillId="2" borderId="0" xfId="0" applyNumberFormat="1" applyFont="1" applyFill="1" applyAlignment="1">
      <alignment horizontal="right"/>
    </xf>
    <xf numFmtId="165" fontId="2" fillId="2" borderId="3" xfId="1" applyNumberFormat="1" applyFont="1" applyFill="1" applyBorder="1" applyAlignment="1">
      <alignment horizontal="right"/>
    </xf>
    <xf numFmtId="165" fontId="1" fillId="2" borderId="0" xfId="1" applyNumberFormat="1" applyFont="1" applyFill="1" applyBorder="1" applyAlignment="1">
      <alignment horizontal="right"/>
    </xf>
    <xf numFmtId="164" fontId="1" fillId="0" borderId="0" xfId="1" applyFont="1" applyFill="1" applyBorder="1"/>
    <xf numFmtId="43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left" indent="3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left" indent="4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628650</xdr:colOff>
      <xdr:row>31</xdr:row>
      <xdr:rowOff>57150</xdr:rowOff>
    </xdr:from>
    <xdr:to>
      <xdr:col>3</xdr:col>
      <xdr:colOff>704850</xdr:colOff>
      <xdr:row>32</xdr:row>
      <xdr:rowOff>78740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424E3E7E-CE9E-4B23-931D-1CE279FA2BD2}"/>
            </a:ext>
          </a:extLst>
        </xdr:cNvPr>
        <xdr:cNvSpPr txBox="1">
          <a:spLocks noChangeArrowheads="1"/>
        </xdr:cNvSpPr>
      </xdr:nvSpPr>
      <xdr:spPr bwMode="auto">
        <a:xfrm>
          <a:off x="6219825" y="5048250"/>
          <a:ext cx="76200" cy="193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31</xdr:row>
      <xdr:rowOff>66675</xdr:rowOff>
    </xdr:from>
    <xdr:to>
      <xdr:col>4</xdr:col>
      <xdr:colOff>76200</xdr:colOff>
      <xdr:row>32</xdr:row>
      <xdr:rowOff>88265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DD371E4D-8418-4EF2-AA7D-DBCDDF67D0F1}"/>
            </a:ext>
          </a:extLst>
        </xdr:cNvPr>
        <xdr:cNvSpPr txBox="1">
          <a:spLocks noChangeArrowheads="1"/>
        </xdr:cNvSpPr>
      </xdr:nvSpPr>
      <xdr:spPr bwMode="auto">
        <a:xfrm>
          <a:off x="6810375" y="5057775"/>
          <a:ext cx="76200" cy="193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31</xdr:row>
      <xdr:rowOff>66675</xdr:rowOff>
    </xdr:from>
    <xdr:to>
      <xdr:col>3</xdr:col>
      <xdr:colOff>762000</xdr:colOff>
      <xdr:row>32</xdr:row>
      <xdr:rowOff>88265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64E9C34-C57B-48BC-BEDC-D73658A1AF05}"/>
            </a:ext>
          </a:extLst>
        </xdr:cNvPr>
        <xdr:cNvSpPr txBox="1">
          <a:spLocks noChangeArrowheads="1"/>
        </xdr:cNvSpPr>
      </xdr:nvSpPr>
      <xdr:spPr bwMode="auto">
        <a:xfrm>
          <a:off x="6276975" y="5057775"/>
          <a:ext cx="76200" cy="193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342900</xdr:colOff>
      <xdr:row>53</xdr:row>
      <xdr:rowOff>60960</xdr:rowOff>
    </xdr:from>
    <xdr:to>
      <xdr:col>0</xdr:col>
      <xdr:colOff>3136900</xdr:colOff>
      <xdr:row>57</xdr:row>
      <xdr:rowOff>44450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5BDA079E-6CC5-417C-ACA7-0BEAD03719D0}"/>
            </a:ext>
          </a:extLst>
        </xdr:cNvPr>
        <xdr:cNvSpPr txBox="1">
          <a:spLocks noChangeArrowheads="1"/>
        </xdr:cNvSpPr>
      </xdr:nvSpPr>
      <xdr:spPr bwMode="auto">
        <a:xfrm>
          <a:off x="342900" y="8458200"/>
          <a:ext cx="2794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2491740</xdr:colOff>
      <xdr:row>60</xdr:row>
      <xdr:rowOff>0</xdr:rowOff>
    </xdr:from>
    <xdr:to>
      <xdr:col>1</xdr:col>
      <xdr:colOff>1211580</xdr:colOff>
      <xdr:row>64</xdr:row>
      <xdr:rowOff>68580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9AE9AE28-4A61-49DD-838F-7C34EE4330F5}"/>
            </a:ext>
          </a:extLst>
        </xdr:cNvPr>
        <xdr:cNvSpPr txBox="1">
          <a:spLocks noChangeArrowheads="1"/>
        </xdr:cNvSpPr>
      </xdr:nvSpPr>
      <xdr:spPr bwMode="auto">
        <a:xfrm>
          <a:off x="2491740" y="8458200"/>
          <a:ext cx="280606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0</xdr:colOff>
      <xdr:row>53</xdr:row>
      <xdr:rowOff>30480</xdr:rowOff>
    </xdr:from>
    <xdr:to>
      <xdr:col>3</xdr:col>
      <xdr:colOff>1206500</xdr:colOff>
      <xdr:row>57</xdr:row>
      <xdr:rowOff>83820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5F6C4094-918B-4045-900F-23A421C0A963}"/>
            </a:ext>
          </a:extLst>
        </xdr:cNvPr>
        <xdr:cNvSpPr txBox="1">
          <a:spLocks noChangeArrowheads="1"/>
        </xdr:cNvSpPr>
      </xdr:nvSpPr>
      <xdr:spPr bwMode="auto">
        <a:xfrm>
          <a:off x="4086225" y="8458200"/>
          <a:ext cx="27114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 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1</xdr:row>
      <xdr:rowOff>0</xdr:rowOff>
    </xdr:from>
    <xdr:to>
      <xdr:col>0</xdr:col>
      <xdr:colOff>1539241</xdr:colOff>
      <xdr:row>5</xdr:row>
      <xdr:rowOff>39369</xdr:rowOff>
    </xdr:to>
    <xdr:pic>
      <xdr:nvPicPr>
        <xdr:cNvPr id="8" name="Imagen 5">
          <a:extLst>
            <a:ext uri="{FF2B5EF4-FFF2-40B4-BE49-F238E27FC236}">
              <a16:creationId xmlns:a16="http://schemas.microsoft.com/office/drawing/2014/main" id="{508309A5-027F-4F91-BA9B-A5510FA4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61925"/>
          <a:ext cx="1539240" cy="6870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e.pena/Desktop/ESCRITORIO/DIGECOG%20CIERRE%20FISCAL%202018-2023/2023-2022/CIERRE%20%20ENERO%20-%20DICIEMBRE%20%202023-2022/ESTADOS%20FINANCIEROS%20SEMESTRE%20ENERO-DICIEMBRE%20%202023%20-2022%20y%20NOTA%20A%20LOS%20ESTADOS%20FINANCIEROS%20-%20copia%20(2).xlsx?40A9152A" TargetMode="External"/><Relationship Id="rId1" Type="http://schemas.openxmlformats.org/officeDocument/2006/relationships/externalLinkPath" Target="file:///\\40A9152A\ESTADOS%20FINANCIEROS%20SEMESTRE%20ENERO-DICIEMBRE%20%202023%20-2022%20y%20NOTA%20A%20LOS%20ESTADOS%20FINANCIEROS%20-%20copia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 PRESUPUESTO "/>
      <sheetName val="NOTAS "/>
      <sheetName val="CUADRO DE ACTIVOS"/>
    </sheetNames>
    <sheetDataSet>
      <sheetData sheetId="0">
        <row r="6">
          <cell r="A6" t="str">
            <v xml:space="preserve">CONSEJO NACIONAL DE ZONAS FRANCAS DE EXPORTACION (5150) </v>
          </cell>
        </row>
        <row r="8">
          <cell r="A8" t="str">
            <v>Al 31 de diciembre del año 2023 y 31 de diciembre del año 2022</v>
          </cell>
        </row>
      </sheetData>
      <sheetData sheetId="1"/>
      <sheetData sheetId="2"/>
      <sheetData sheetId="3"/>
      <sheetData sheetId="4"/>
      <sheetData sheetId="5">
        <row r="437">
          <cell r="G437">
            <v>169890279.74000001</v>
          </cell>
          <cell r="I437">
            <v>168486327.30000001</v>
          </cell>
        </row>
        <row r="452">
          <cell r="G452">
            <v>72542472.540000007</v>
          </cell>
          <cell r="I452">
            <v>72478631</v>
          </cell>
        </row>
        <row r="488">
          <cell r="G488">
            <v>157254429.71000001</v>
          </cell>
          <cell r="I488">
            <v>153182153.73000002</v>
          </cell>
        </row>
        <row r="509">
          <cell r="G509">
            <v>13075841.140000001</v>
          </cell>
          <cell r="I509">
            <v>12491390.6</v>
          </cell>
        </row>
        <row r="528">
          <cell r="G528">
            <v>17214962.060000002</v>
          </cell>
          <cell r="I528">
            <v>22599912.989999998</v>
          </cell>
        </row>
        <row r="539">
          <cell r="G539">
            <v>6490171.1100000003</v>
          </cell>
          <cell r="I539">
            <v>5636021.4400000004</v>
          </cell>
        </row>
        <row r="549">
          <cell r="G549">
            <v>43499.23</v>
          </cell>
        </row>
        <row r="579">
          <cell r="G579">
            <v>58707663.559999995</v>
          </cell>
          <cell r="I579">
            <v>36933532.810000002</v>
          </cell>
        </row>
        <row r="591">
          <cell r="G591">
            <v>124480.83</v>
          </cell>
          <cell r="I591">
            <v>129250</v>
          </cell>
        </row>
        <row r="603">
          <cell r="G603">
            <v>0</v>
          </cell>
          <cell r="I603">
            <v>3248.18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AAD72-7FBC-4D58-AC1A-DE3C4C1578E6}">
  <sheetPr>
    <tabColor indexed="48"/>
  </sheetPr>
  <dimension ref="A1:I71"/>
  <sheetViews>
    <sheetView tabSelected="1" view="pageBreakPreview" topLeftCell="A4" zoomScaleNormal="100" zoomScaleSheetLayoutView="100" workbookViewId="0">
      <selection activeCell="A39" sqref="A39"/>
    </sheetView>
  </sheetViews>
  <sheetFormatPr baseColWidth="10" defaultColWidth="11.5546875" defaultRowHeight="13.8" x14ac:dyDescent="0.3"/>
  <cols>
    <col min="1" max="1" width="61.33203125" style="2" customWidth="1"/>
    <col min="2" max="2" width="19.33203125" style="2" customWidth="1"/>
    <col min="3" max="3" width="3.33203125" style="2" customWidth="1"/>
    <col min="4" max="4" width="18.33203125" style="2" customWidth="1"/>
    <col min="5" max="5" width="9.33203125" style="2" customWidth="1"/>
    <col min="6" max="6" width="17.5546875" style="2" bestFit="1" customWidth="1"/>
    <col min="7" max="8" width="9.33203125" style="2" customWidth="1"/>
    <col min="9" max="9" width="16.33203125" style="2" customWidth="1"/>
    <col min="10" max="256" width="9.33203125" style="2" customWidth="1"/>
    <col min="257" max="16384" width="11.5546875" style="2"/>
  </cols>
  <sheetData>
    <row r="1" spans="1:5" x14ac:dyDescent="0.3">
      <c r="A1" s="1"/>
      <c r="B1" s="1"/>
      <c r="C1" s="1"/>
      <c r="D1" s="1"/>
      <c r="E1" s="1"/>
    </row>
    <row r="2" spans="1:5" x14ac:dyDescent="0.3">
      <c r="A2" s="1"/>
      <c r="B2" s="1"/>
      <c r="C2" s="1"/>
      <c r="D2" s="1"/>
      <c r="E2" s="1"/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C4" s="1"/>
      <c r="D4" s="1"/>
      <c r="E4" s="1"/>
    </row>
    <row r="5" spans="1:5" ht="12.75" customHeight="1" x14ac:dyDescent="0.3">
      <c r="A5" s="29" t="str">
        <f>+'[1]BALANCE GENERAL'!A6:E6</f>
        <v xml:space="preserve">CONSEJO NACIONAL DE ZONAS FRANCAS DE EXPORTACION (5150) </v>
      </c>
      <c r="B5" s="29"/>
      <c r="C5" s="29"/>
      <c r="D5" s="29"/>
      <c r="E5" s="29"/>
    </row>
    <row r="6" spans="1:5" ht="12.75" customHeight="1" x14ac:dyDescent="0.3">
      <c r="A6" s="29" t="s">
        <v>0</v>
      </c>
      <c r="B6" s="29"/>
      <c r="C6" s="29"/>
      <c r="D6" s="29"/>
      <c r="E6" s="29"/>
    </row>
    <row r="7" spans="1:5" ht="12.75" customHeight="1" x14ac:dyDescent="0.3">
      <c r="A7" s="29" t="str">
        <f>+'[1]BALANCE GENERAL'!A8:E8</f>
        <v>Al 31 de diciembre del año 2023 y 31 de diciembre del año 2022</v>
      </c>
      <c r="B7" s="29"/>
      <c r="C7" s="29"/>
      <c r="D7" s="29"/>
      <c r="E7" s="29"/>
    </row>
    <row r="8" spans="1:5" ht="12.75" customHeight="1" x14ac:dyDescent="0.3">
      <c r="A8" s="29" t="s">
        <v>1</v>
      </c>
      <c r="B8" s="29"/>
      <c r="C8" s="29"/>
      <c r="D8" s="29"/>
      <c r="E8" s="29"/>
    </row>
    <row r="9" spans="1:5" ht="7.2" customHeight="1" x14ac:dyDescent="0.3">
      <c r="A9" s="3"/>
      <c r="B9" s="3"/>
      <c r="C9" s="3"/>
      <c r="D9" s="3"/>
      <c r="E9" s="3"/>
    </row>
    <row r="10" spans="1:5" x14ac:dyDescent="0.3">
      <c r="A10" s="4"/>
      <c r="B10" s="4"/>
      <c r="C10" s="4"/>
      <c r="D10" s="4"/>
      <c r="E10" s="1"/>
    </row>
    <row r="11" spans="1:5" x14ac:dyDescent="0.3">
      <c r="A11" s="4"/>
      <c r="B11" s="4"/>
      <c r="C11" s="4"/>
      <c r="D11" s="4"/>
      <c r="E11" s="1"/>
    </row>
    <row r="12" spans="1:5" ht="14.4" thickBot="1" x14ac:dyDescent="0.35">
      <c r="A12" s="5" t="s">
        <v>2</v>
      </c>
      <c r="B12" s="6">
        <v>2023</v>
      </c>
      <c r="C12" s="3"/>
      <c r="D12" s="6">
        <v>2022</v>
      </c>
      <c r="E12" s="1"/>
    </row>
    <row r="13" spans="1:5" ht="7.2" customHeight="1" x14ac:dyDescent="0.3">
      <c r="A13" s="1"/>
      <c r="B13" s="3"/>
      <c r="C13" s="3"/>
      <c r="D13" s="3"/>
      <c r="E13" s="1"/>
    </row>
    <row r="14" spans="1:5" x14ac:dyDescent="0.3">
      <c r="A14" s="1" t="s">
        <v>3</v>
      </c>
      <c r="B14" s="7">
        <f>+'[1]NOTAS '!G437</f>
        <v>169890279.74000001</v>
      </c>
      <c r="C14" s="8"/>
      <c r="D14" s="7">
        <f>+'[1]NOTAS '!I437</f>
        <v>168486327.30000001</v>
      </c>
      <c r="E14" s="1"/>
    </row>
    <row r="15" spans="1:5" x14ac:dyDescent="0.3">
      <c r="A15" s="1" t="s">
        <v>4</v>
      </c>
      <c r="B15" s="9">
        <f>+'[1]NOTAS '!G452</f>
        <v>72542472.540000007</v>
      </c>
      <c r="C15" s="10"/>
      <c r="D15" s="9">
        <f>+'[1]NOTAS '!I452</f>
        <v>72478631</v>
      </c>
      <c r="E15" s="1"/>
    </row>
    <row r="16" spans="1:5" x14ac:dyDescent="0.3">
      <c r="A16" s="5" t="s">
        <v>5</v>
      </c>
      <c r="B16" s="11">
        <f>SUM(B14:B15)</f>
        <v>242432752.28000003</v>
      </c>
      <c r="C16" s="12"/>
      <c r="D16" s="11">
        <f>SUM(D14:D15)</f>
        <v>240964958.30000001</v>
      </c>
      <c r="E16" s="1"/>
    </row>
    <row r="17" spans="1:9" x14ac:dyDescent="0.3">
      <c r="A17" s="5"/>
      <c r="B17" s="11"/>
      <c r="C17" s="12"/>
      <c r="D17" s="11"/>
      <c r="E17" s="1"/>
    </row>
    <row r="18" spans="1:9" x14ac:dyDescent="0.3">
      <c r="A18" s="5" t="s">
        <v>6</v>
      </c>
      <c r="B18" s="7"/>
      <c r="C18" s="10"/>
      <c r="D18" s="7"/>
      <c r="E18" s="1"/>
      <c r="F18" s="13"/>
    </row>
    <row r="19" spans="1:9" ht="18.75" customHeight="1" x14ac:dyDescent="0.3">
      <c r="A19" s="1" t="s">
        <v>7</v>
      </c>
      <c r="B19" s="7">
        <f>+'[1]NOTAS '!G488</f>
        <v>157254429.71000001</v>
      </c>
      <c r="C19" s="7"/>
      <c r="D19" s="7">
        <f>+'[1]NOTAS '!I488</f>
        <v>153182153.73000002</v>
      </c>
      <c r="E19" s="1"/>
      <c r="F19" s="14"/>
    </row>
    <row r="20" spans="1:9" ht="16.2" customHeight="1" x14ac:dyDescent="0.3">
      <c r="A20" s="1" t="s">
        <v>8</v>
      </c>
      <c r="B20" s="7">
        <f>+'[1]NOTAS '!G509</f>
        <v>13075841.140000001</v>
      </c>
      <c r="C20" s="7"/>
      <c r="D20" s="7">
        <f>+'[1]NOTAS '!I509</f>
        <v>12491390.6</v>
      </c>
      <c r="E20" s="1"/>
      <c r="F20" s="14"/>
    </row>
    <row r="21" spans="1:9" x14ac:dyDescent="0.3">
      <c r="A21" s="1" t="s">
        <v>9</v>
      </c>
      <c r="B21" s="7">
        <f>+'[1]NOTAS '!G528</f>
        <v>17214962.060000002</v>
      </c>
      <c r="C21" s="7"/>
      <c r="D21" s="7">
        <f>+'[1]NOTAS '!I528</f>
        <v>22599912.989999998</v>
      </c>
      <c r="E21" s="1"/>
      <c r="I21" s="15"/>
    </row>
    <row r="22" spans="1:9" x14ac:dyDescent="0.3">
      <c r="A22" s="1" t="s">
        <v>10</v>
      </c>
      <c r="B22" s="7">
        <f>+'[1]NOTAS '!G539</f>
        <v>6490171.1100000003</v>
      </c>
      <c r="C22" s="7"/>
      <c r="D22" s="7">
        <f>+'[1]NOTAS '!I539</f>
        <v>5636021.4400000004</v>
      </c>
      <c r="E22" s="1"/>
    </row>
    <row r="23" spans="1:9" x14ac:dyDescent="0.3">
      <c r="A23" s="1" t="s">
        <v>11</v>
      </c>
      <c r="B23" s="7">
        <f>+'[1]NOTAS '!G549</f>
        <v>43499.23</v>
      </c>
      <c r="C23" s="7"/>
      <c r="D23" s="7">
        <v>0</v>
      </c>
      <c r="E23" s="1"/>
    </row>
    <row r="24" spans="1:9" x14ac:dyDescent="0.3">
      <c r="A24" s="1" t="s">
        <v>12</v>
      </c>
      <c r="B24" s="7">
        <f>+'[1]NOTAS '!G579</f>
        <v>58707663.559999995</v>
      </c>
      <c r="C24" s="7"/>
      <c r="D24" s="7">
        <f>+'[1]NOTAS '!I579</f>
        <v>36933532.810000002</v>
      </c>
      <c r="E24" s="1"/>
    </row>
    <row r="25" spans="1:9" x14ac:dyDescent="0.3">
      <c r="A25" s="1" t="s">
        <v>13</v>
      </c>
      <c r="B25" s="9">
        <f>+'[1]NOTAS '!G591</f>
        <v>124480.83</v>
      </c>
      <c r="C25" s="7"/>
      <c r="D25" s="9">
        <f>+'[1]NOTAS '!I591</f>
        <v>129250</v>
      </c>
      <c r="E25" s="1"/>
    </row>
    <row r="26" spans="1:9" x14ac:dyDescent="0.3">
      <c r="A26" s="5" t="s">
        <v>14</v>
      </c>
      <c r="B26" s="16">
        <f>SUM(B19:B25)</f>
        <v>252911047.64000005</v>
      </c>
      <c r="C26" s="16"/>
      <c r="D26" s="16">
        <f>SUM(D19:D25)</f>
        <v>230972261.57000002</v>
      </c>
      <c r="E26" s="5"/>
      <c r="F26" s="13"/>
    </row>
    <row r="27" spans="1:9" x14ac:dyDescent="0.3">
      <c r="A27" s="1"/>
      <c r="B27" s="8"/>
      <c r="C27" s="1"/>
      <c r="D27" s="8"/>
      <c r="E27" s="1"/>
    </row>
    <row r="28" spans="1:9" x14ac:dyDescent="0.3">
      <c r="A28" s="1" t="s">
        <v>15</v>
      </c>
      <c r="B28" s="8">
        <f>-'[1]NOTAS '!G603</f>
        <v>0</v>
      </c>
      <c r="C28" s="1"/>
      <c r="D28" s="7">
        <f>-'[1]NOTAS '!I603</f>
        <v>-3248.18</v>
      </c>
      <c r="E28" s="1"/>
    </row>
    <row r="29" spans="1:9" x14ac:dyDescent="0.3">
      <c r="A29" s="1"/>
      <c r="B29" s="1"/>
      <c r="C29" s="1"/>
      <c r="D29" s="1"/>
      <c r="E29" s="1"/>
    </row>
    <row r="30" spans="1:9" x14ac:dyDescent="0.3">
      <c r="A30" s="1" t="s">
        <v>16</v>
      </c>
      <c r="B30" s="10">
        <v>0</v>
      </c>
      <c r="C30" s="10"/>
      <c r="D30" s="10">
        <v>0</v>
      </c>
      <c r="E30" s="1"/>
      <c r="F30" s="14"/>
    </row>
    <row r="31" spans="1:9" x14ac:dyDescent="0.3">
      <c r="A31" s="1"/>
      <c r="B31" s="10"/>
      <c r="C31" s="10"/>
      <c r="D31" s="10"/>
      <c r="E31" s="1"/>
    </row>
    <row r="32" spans="1:9" ht="14.4" thickBot="1" x14ac:dyDescent="0.35">
      <c r="A32" s="5" t="s">
        <v>17</v>
      </c>
      <c r="B32" s="17">
        <f>+B16-B26+B28</f>
        <v>-10478295.360000014</v>
      </c>
      <c r="C32" s="18"/>
      <c r="D32" s="17">
        <f>+D16-D26+D28</f>
        <v>9989448.5499999896</v>
      </c>
      <c r="E32" s="1"/>
    </row>
    <row r="33" spans="1:5" ht="14.4" thickTop="1" x14ac:dyDescent="0.3">
      <c r="A33" s="1"/>
      <c r="B33" s="10"/>
      <c r="C33" s="10"/>
      <c r="D33" s="10"/>
      <c r="E33" s="1"/>
    </row>
    <row r="34" spans="1:5" ht="16.5" customHeight="1" x14ac:dyDescent="0.3">
      <c r="B34" s="19"/>
      <c r="C34" s="19"/>
      <c r="D34" s="19"/>
    </row>
    <row r="35" spans="1:5" x14ac:dyDescent="0.3">
      <c r="A35" s="28" t="s">
        <v>18</v>
      </c>
      <c r="B35" s="28"/>
      <c r="C35" s="28"/>
      <c r="D35" s="28"/>
    </row>
    <row r="36" spans="1:5" x14ac:dyDescent="0.3">
      <c r="A36" s="3"/>
      <c r="B36" s="20"/>
      <c r="C36" s="3"/>
      <c r="D36" s="20"/>
    </row>
    <row r="37" spans="1:5" x14ac:dyDescent="0.3">
      <c r="A37" s="29"/>
      <c r="B37" s="29"/>
      <c r="C37" s="29"/>
      <c r="D37" s="29"/>
    </row>
    <row r="38" spans="1:5" x14ac:dyDescent="0.3">
      <c r="A38" s="27"/>
      <c r="B38" s="27"/>
      <c r="C38" s="27"/>
      <c r="D38" s="27"/>
    </row>
    <row r="39" spans="1:5" x14ac:dyDescent="0.3">
      <c r="A39" s="1"/>
      <c r="B39" s="1"/>
      <c r="C39" s="1"/>
      <c r="D39" s="1"/>
    </row>
    <row r="40" spans="1:5" x14ac:dyDescent="0.3">
      <c r="A40" s="3"/>
      <c r="B40" s="3"/>
      <c r="C40" s="3"/>
      <c r="D40" s="3"/>
    </row>
    <row r="41" spans="1:5" x14ac:dyDescent="0.3">
      <c r="A41" s="29"/>
      <c r="B41" s="29"/>
      <c r="C41" s="29"/>
      <c r="D41" s="29"/>
    </row>
    <row r="42" spans="1:5" x14ac:dyDescent="0.3">
      <c r="A42" s="27"/>
      <c r="B42" s="27"/>
      <c r="C42" s="27"/>
      <c r="D42" s="27"/>
    </row>
    <row r="43" spans="1:5" x14ac:dyDescent="0.3">
      <c r="A43" s="4"/>
      <c r="B43" s="1"/>
      <c r="C43" s="1"/>
      <c r="D43" s="1"/>
    </row>
    <row r="44" spans="1:5" x14ac:dyDescent="0.3">
      <c r="A44" s="21"/>
      <c r="B44" s="22"/>
      <c r="C44" s="21"/>
      <c r="D44" s="22"/>
    </row>
    <row r="45" spans="1:5" x14ac:dyDescent="0.3">
      <c r="A45" s="21"/>
      <c r="B45" s="23"/>
      <c r="C45" s="21"/>
      <c r="D45" s="22"/>
    </row>
    <row r="46" spans="1:5" x14ac:dyDescent="0.3">
      <c r="A46" s="24"/>
      <c r="B46" s="24"/>
      <c r="C46" s="1"/>
      <c r="D46" s="1"/>
    </row>
    <row r="47" spans="1:5" x14ac:dyDescent="0.3">
      <c r="A47" s="24"/>
      <c r="B47" s="1"/>
      <c r="C47" s="1"/>
      <c r="D47" s="1"/>
    </row>
    <row r="48" spans="1:5" x14ac:dyDescent="0.3">
      <c r="A48" s="24"/>
      <c r="B48" s="1"/>
      <c r="C48" s="1"/>
      <c r="D48" s="1"/>
    </row>
    <row r="49" spans="1:5" x14ac:dyDescent="0.3">
      <c r="A49" s="24"/>
      <c r="B49" s="1"/>
      <c r="C49" s="1"/>
      <c r="D49" s="1"/>
    </row>
    <row r="51" spans="1:5" x14ac:dyDescent="0.3">
      <c r="A51" s="25"/>
      <c r="B51" s="26"/>
      <c r="C51" s="26"/>
      <c r="D51" s="26"/>
    </row>
    <row r="52" spans="1:5" x14ac:dyDescent="0.3">
      <c r="A52" s="5"/>
      <c r="B52" s="12"/>
      <c r="C52" s="12"/>
      <c r="D52" s="12"/>
      <c r="E52" s="1"/>
    </row>
    <row r="53" spans="1:5" hidden="1" x14ac:dyDescent="0.3">
      <c r="A53" s="1"/>
      <c r="B53" s="12"/>
      <c r="C53" s="12"/>
      <c r="D53" s="12"/>
      <c r="E53" s="1"/>
    </row>
    <row r="54" spans="1:5" hidden="1" x14ac:dyDescent="0.3">
      <c r="A54" s="1"/>
      <c r="B54" s="10"/>
      <c r="C54" s="10"/>
      <c r="D54" s="10"/>
      <c r="E54" s="1"/>
    </row>
    <row r="55" spans="1:5" hidden="1" x14ac:dyDescent="0.3">
      <c r="A55" s="5"/>
      <c r="B55" s="12"/>
      <c r="C55" s="12"/>
      <c r="D55" s="12"/>
      <c r="E55" s="1"/>
    </row>
    <row r="56" spans="1:5" hidden="1" x14ac:dyDescent="0.3">
      <c r="A56" s="1"/>
      <c r="B56" s="1"/>
      <c r="C56" s="1"/>
      <c r="D56" s="1"/>
      <c r="E56" s="1"/>
    </row>
    <row r="57" spans="1:5" hidden="1" x14ac:dyDescent="0.3">
      <c r="A57" s="1"/>
      <c r="B57" s="1"/>
      <c r="C57" s="1"/>
      <c r="D57" s="1"/>
      <c r="E57" s="1"/>
    </row>
    <row r="58" spans="1:5" hidden="1" x14ac:dyDescent="0.3">
      <c r="A58" s="3"/>
      <c r="B58" s="3"/>
      <c r="C58" s="3"/>
      <c r="D58" s="3"/>
      <c r="E58" s="1"/>
    </row>
    <row r="59" spans="1:5" hidden="1" x14ac:dyDescent="0.3">
      <c r="A59" s="29"/>
      <c r="B59" s="29"/>
      <c r="C59" s="29"/>
      <c r="D59" s="29"/>
      <c r="E59" s="1"/>
    </row>
    <row r="60" spans="1:5" hidden="1" x14ac:dyDescent="0.3">
      <c r="A60" s="27"/>
      <c r="B60" s="27"/>
      <c r="C60" s="27"/>
      <c r="D60" s="27"/>
      <c r="E60" s="1"/>
    </row>
    <row r="61" spans="1:5" hidden="1" x14ac:dyDescent="0.3">
      <c r="A61" s="1"/>
      <c r="B61" s="1"/>
      <c r="C61" s="1"/>
      <c r="D61" s="1"/>
      <c r="E61" s="1"/>
    </row>
    <row r="62" spans="1:5" hidden="1" x14ac:dyDescent="0.3">
      <c r="A62" s="3"/>
      <c r="B62" s="3"/>
      <c r="C62" s="3"/>
      <c r="D62" s="3"/>
      <c r="E62" s="1"/>
    </row>
    <row r="63" spans="1:5" hidden="1" x14ac:dyDescent="0.3">
      <c r="A63" s="29"/>
      <c r="B63" s="29"/>
      <c r="C63" s="29"/>
      <c r="D63" s="29"/>
      <c r="E63" s="1"/>
    </row>
    <row r="64" spans="1:5" hidden="1" x14ac:dyDescent="0.3">
      <c r="A64" s="27"/>
      <c r="B64" s="27"/>
      <c r="C64" s="27"/>
      <c r="D64" s="27"/>
      <c r="E64" s="1"/>
    </row>
    <row r="65" spans="1:5" hidden="1" x14ac:dyDescent="0.3">
      <c r="A65" s="4"/>
      <c r="B65" s="1"/>
      <c r="C65" s="1"/>
      <c r="D65" s="1"/>
      <c r="E65" s="1"/>
    </row>
    <row r="66" spans="1:5" hidden="1" x14ac:dyDescent="0.3">
      <c r="A66" s="21"/>
      <c r="B66" s="22"/>
      <c r="C66" s="21"/>
      <c r="D66" s="22"/>
      <c r="E66" s="1"/>
    </row>
    <row r="67" spans="1:5" x14ac:dyDescent="0.3">
      <c r="A67" s="21"/>
      <c r="B67" s="23"/>
      <c r="C67" s="21"/>
      <c r="D67" s="22"/>
      <c r="E67" s="1"/>
    </row>
    <row r="68" spans="1:5" x14ac:dyDescent="0.3">
      <c r="A68" s="24"/>
      <c r="B68" s="24"/>
      <c r="C68" s="1"/>
      <c r="D68" s="1"/>
      <c r="E68" s="1"/>
    </row>
    <row r="69" spans="1:5" x14ac:dyDescent="0.3">
      <c r="A69" s="24"/>
      <c r="B69" s="1"/>
      <c r="C69" s="1"/>
      <c r="D69" s="1"/>
      <c r="E69" s="1"/>
    </row>
    <row r="70" spans="1:5" x14ac:dyDescent="0.3">
      <c r="E70" s="1"/>
    </row>
    <row r="71" spans="1:5" x14ac:dyDescent="0.3">
      <c r="A71" s="28"/>
      <c r="B71" s="28"/>
      <c r="C71" s="28"/>
      <c r="D71" s="28"/>
      <c r="E71" s="1"/>
    </row>
  </sheetData>
  <mergeCells count="14">
    <mergeCell ref="A37:D37"/>
    <mergeCell ref="A5:E5"/>
    <mergeCell ref="A6:E6"/>
    <mergeCell ref="A7:E7"/>
    <mergeCell ref="A8:E8"/>
    <mergeCell ref="A35:D35"/>
    <mergeCell ref="A64:D64"/>
    <mergeCell ref="A71:D71"/>
    <mergeCell ref="A38:D38"/>
    <mergeCell ref="A41:D41"/>
    <mergeCell ref="A42:D42"/>
    <mergeCell ref="A59:D59"/>
    <mergeCell ref="A60:D60"/>
    <mergeCell ref="A63:D63"/>
  </mergeCells>
  <pageMargins left="0.73" right="0.16" top="1.72" bottom="0.64" header="0.44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Noelia Bencosme</cp:lastModifiedBy>
  <cp:lastPrinted>2024-01-20T22:59:34Z</cp:lastPrinted>
  <dcterms:created xsi:type="dcterms:W3CDTF">2024-01-20T22:17:48Z</dcterms:created>
  <dcterms:modified xsi:type="dcterms:W3CDTF">2024-01-20T22:59:52Z</dcterms:modified>
</cp:coreProperties>
</file>