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455B01E6-372C-4BA0-AA9F-B9902942F1BA}" xr6:coauthVersionLast="47" xr6:coauthVersionMax="47" xr10:uidLastSave="{00000000-0000-0000-0000-000000000000}"/>
  <bookViews>
    <workbookView xWindow="-108" yWindow="-108" windowWidth="23256" windowHeight="12456" xr2:uid="{4858047B-6F7A-4D9D-AA33-175083B54738}"/>
  </bookViews>
  <sheets>
    <sheet name="BALANCE GENERAL" sheetId="1" r:id="rId1"/>
  </sheets>
  <externalReferences>
    <externalReference r:id="rId2"/>
  </externalReferences>
  <definedNames>
    <definedName name="_xlnm.Print_Area" localSheetId="0">'BALANCE GENERAL'!$A$1:$E$52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B43" i="1"/>
  <c r="D42" i="1"/>
  <c r="B42" i="1"/>
  <c r="B44" i="1" s="1"/>
  <c r="D41" i="1"/>
  <c r="D44" i="1" s="1"/>
  <c r="C41" i="1"/>
  <c r="B41" i="1"/>
  <c r="C38" i="1"/>
  <c r="D37" i="1"/>
  <c r="B37" i="1"/>
  <c r="D36" i="1"/>
  <c r="B36" i="1"/>
  <c r="G35" i="1"/>
  <c r="D35" i="1"/>
  <c r="B35" i="1"/>
  <c r="D31" i="1"/>
  <c r="B31" i="1"/>
  <c r="D30" i="1"/>
  <c r="B30" i="1"/>
  <c r="D29" i="1"/>
  <c r="D32" i="1" s="1"/>
  <c r="D38" i="1" s="1"/>
  <c r="B29" i="1"/>
  <c r="B32" i="1" s="1"/>
  <c r="B38" i="1" s="1"/>
  <c r="D22" i="1"/>
  <c r="B22" i="1"/>
  <c r="D21" i="1"/>
  <c r="B21" i="1"/>
  <c r="B23" i="1" s="1"/>
  <c r="G20" i="1"/>
  <c r="D20" i="1"/>
  <c r="D23" i="1" s="1"/>
  <c r="B20" i="1"/>
  <c r="D16" i="1"/>
  <c r="B16" i="1"/>
  <c r="D15" i="1"/>
  <c r="B15" i="1"/>
  <c r="D14" i="1"/>
  <c r="B14" i="1"/>
  <c r="D13" i="1"/>
  <c r="D17" i="1" s="1"/>
  <c r="B13" i="1"/>
  <c r="B17" i="1" s="1"/>
  <c r="B25" i="1" l="1"/>
  <c r="B27" i="1" s="1"/>
  <c r="D25" i="1"/>
  <c r="B46" i="1"/>
  <c r="D46" i="1"/>
</calcChain>
</file>

<file path=xl/sharedStrings.xml><?xml version="1.0" encoding="utf-8"?>
<sst xmlns="http://schemas.openxmlformats.org/spreadsheetml/2006/main" count="36" uniqueCount="36">
  <si>
    <t xml:space="preserve"> </t>
  </si>
  <si>
    <t xml:space="preserve">CONSEJO NACIONAL DE ZONAS FRANCAS DE EXPORTACION (5150) </t>
  </si>
  <si>
    <t>Estado de Situacion Financiera</t>
  </si>
  <si>
    <t>Al 31 de diciembre del año 2023 y 31 de diciembre del año 2022</t>
  </si>
  <si>
    <t>( VALORES EN RD$)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</si>
  <si>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</si>
  <si>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</si>
  <si>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</si>
  <si>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</si>
  <si>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</si>
  <si>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</si>
  <si>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</si>
  <si>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</si>
  <si>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</si>
  <si>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>Propiedad, planta y equipos neto (Nota 12)</t>
  </si>
  <si>
    <t>Activos intangibles (Nota 13)</t>
  </si>
  <si>
    <t xml:space="preserve"> Total activos no corrientes</t>
  </si>
  <si>
    <t>Total Activos</t>
  </si>
  <si>
    <t>Pasivos</t>
  </si>
  <si>
    <t>Pasivos corrientes</t>
  </si>
  <si>
    <t>Cuentas por pagar a corto plazo (Nota 14)</t>
  </si>
  <si>
    <t>Retenciones y acumulaciones por pagar (Nota 15)</t>
  </si>
  <si>
    <t>Provisiones a corto plazo (Nota 16)</t>
  </si>
  <si>
    <t>Total pasivos corrientes</t>
  </si>
  <si>
    <t>Pasivos no corrientes</t>
  </si>
  <si>
    <t>Préstamos por pagar a largo plazo (Nota 17)</t>
  </si>
  <si>
    <t>Provisiones a largo plazo (Nota 18)</t>
  </si>
  <si>
    <t>Total pasivos no corrientes</t>
  </si>
  <si>
    <t>Total Pasivos</t>
  </si>
  <si>
    <t>Activos Netos/Patrimonio (Nota 19)</t>
  </si>
  <si>
    <t>Capital</t>
  </si>
  <si>
    <t>Resultados pasitivos (ahorro) / negativo (desahorro)</t>
  </si>
  <si>
    <t>Resultados acumulados</t>
  </si>
  <si>
    <t>Total activos netos/ patrimonio</t>
  </si>
  <si>
    <t>TOTAL PASIVOS Y PATRIMONIO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</si>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</sst>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\ _P_t_s_-;\-* #,##0\ _P_t_s_-;_-* &quot;-&quot;??\ _P_t_s_-;_-@_-"/>
  </numFmts>
  <fonts count="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1" xfId="0" quotePrefix="1" applyFont="1" applyFill="1" applyBorder="1" applyAlignment="1">
      <alignment horizontal="center"/>
    </xf>
    <xf numFmtId="0" fontId="1" fillId="2" borderId="0" xfId="0" applyFont="1" applyFill="1"/>
    <xf numFmtId="165" fontId="2" fillId="2" borderId="0" xfId="1" applyNumberFormat="1" applyFont="1" applyFill="1" applyAlignment="1">
      <alignment horizontal="right"/>
    </xf>
    <xf numFmtId="164" fontId="2" fillId="2" borderId="0" xfId="1" applyFont="1" applyFill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5" fontId="4" fillId="0" borderId="0" xfId="1" quotePrefix="1" applyNumberFormat="1" applyFont="1" applyFill="1" applyBorder="1" applyAlignment="1">
      <alignment horizontal="right" vertical="top"/>
    </xf>
    <xf numFmtId="165" fontId="2" fillId="2" borderId="2" xfId="1" applyNumberFormat="1" applyFont="1" applyFill="1" applyBorder="1" applyAlignment="1">
      <alignment horizontal="right"/>
    </xf>
    <xf numFmtId="164" fontId="2" fillId="2" borderId="0" xfId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4" fontId="2" fillId="0" borderId="0" xfId="1" applyFont="1"/>
    <xf numFmtId="43" fontId="2" fillId="0" borderId="0" xfId="0" applyNumberFormat="1" applyFont="1"/>
    <xf numFmtId="165" fontId="2" fillId="0" borderId="0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1" fillId="2" borderId="0" xfId="1" applyFont="1" applyFill="1" applyBorder="1" applyAlignment="1">
      <alignment horizontal="right"/>
    </xf>
    <xf numFmtId="165" fontId="1" fillId="2" borderId="3" xfId="1" applyNumberFormat="1" applyFont="1" applyFill="1" applyBorder="1" applyAlignment="1">
      <alignment horizontal="right"/>
    </xf>
    <xf numFmtId="165" fontId="2" fillId="2" borderId="0" xfId="0" applyNumberFormat="1" applyFont="1" applyFill="1"/>
    <xf numFmtId="164" fontId="2" fillId="2" borderId="0" xfId="1" applyFont="1" applyFill="1" applyBorder="1"/>
    <xf numFmtId="165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43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indent="3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4"/>
    </xf>
    <xf numFmtId="0" fontId="2" fillId="2" borderId="0" xfId="0" applyFont="1" applyFill="1" applyAlignment="1">
      <alignment horizontal="left" indent="4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7CEE55-944F-4243-8E34-67BC056C6FA3}"/>
            </a:ext>
          </a:extLst>
        </xdr:cNvPr>
        <xdr:cNvSpPr txBox="1">
          <a:spLocks noChangeArrowheads="1"/>
        </xdr:cNvSpPr>
      </xdr:nvSpPr>
      <xdr:spPr bwMode="auto">
        <a:xfrm>
          <a:off x="2686050" y="504825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91441</xdr:colOff>
      <xdr:row>0</xdr:row>
      <xdr:rowOff>99060</xdr:rowOff>
    </xdr:from>
    <xdr:to>
      <xdr:col>0</xdr:col>
      <xdr:colOff>1455420</xdr:colOff>
      <xdr:row>4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8F1D16-2E6E-45AF-85EA-BECCCCE2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9060"/>
          <a:ext cx="1363979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e.pena/Desktop/ESCRITORIO/DIGECOG%20CIERRE%20FISCAL%202018-2023/2023-2022/CIERRE%20%20ENERO%20-%20DICIEMBRE%20%202023-2022/ESTADOS%20FINANCIEROS%20SEMESTRE%20ENERO-DICIEMBRE%20%202023%20-2022%20y%20NOTA%20A%20LOS%20ESTADOS%20FINANCIEROS%20-%20copia%20(2).xlsx?40A9152A" TargetMode="External"/><Relationship Id="rId1" Type="http://schemas.openxmlformats.org/officeDocument/2006/relationships/externalLinkPath" Target="file:///\\40A9152A\ESTADOS%20FINANCIEROS%20SEMESTRE%20ENERO-DICIEMBRE%20%202023%20-2022%20y%20NOTA%20A%20LOS%20ESTADOS%20FINANCIEROS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49">
          <cell r="G149">
            <v>147094296.62</v>
          </cell>
          <cell r="I149">
            <v>151745232.09</v>
          </cell>
        </row>
        <row r="167">
          <cell r="G167">
            <v>2456097.9900000002</v>
          </cell>
          <cell r="I167">
            <v>1683620.9500000002</v>
          </cell>
        </row>
        <row r="180">
          <cell r="G180">
            <v>3341384.09</v>
          </cell>
          <cell r="I180">
            <v>3582324.79</v>
          </cell>
        </row>
        <row r="193">
          <cell r="G193">
            <v>2409040.16</v>
          </cell>
          <cell r="I193">
            <v>1592629.85</v>
          </cell>
        </row>
        <row r="206">
          <cell r="G206">
            <v>5541897.9199999999</v>
          </cell>
          <cell r="I206">
            <v>6592747.5800000001</v>
          </cell>
        </row>
        <row r="247">
          <cell r="G247">
            <v>21543774.710000008</v>
          </cell>
        </row>
        <row r="262">
          <cell r="G262">
            <v>23599274.940000005</v>
          </cell>
        </row>
        <row r="275">
          <cell r="G275">
            <v>25</v>
          </cell>
          <cell r="I275">
            <v>2</v>
          </cell>
        </row>
        <row r="287">
          <cell r="G287">
            <v>13774713.720000001</v>
          </cell>
          <cell r="I287">
            <v>9074585.7699999996</v>
          </cell>
        </row>
        <row r="366">
          <cell r="G366">
            <v>2050209.27</v>
          </cell>
          <cell r="I366">
            <v>1888605.3900000001</v>
          </cell>
        </row>
        <row r="381">
          <cell r="G381">
            <v>8524842.5</v>
          </cell>
          <cell r="I381">
            <v>8573855.7899999991</v>
          </cell>
        </row>
        <row r="394">
          <cell r="G394">
            <v>5854021.8600000003</v>
          </cell>
          <cell r="I394">
            <v>6829507.4199999999</v>
          </cell>
        </row>
        <row r="408">
          <cell r="G408">
            <v>11126339.5</v>
          </cell>
          <cell r="I408">
            <v>10894592.949999999</v>
          </cell>
        </row>
        <row r="420">
          <cell r="G420">
            <v>46598840.5</v>
          </cell>
          <cell r="I420">
            <v>46598840.5</v>
          </cell>
        </row>
        <row r="421">
          <cell r="G421">
            <v>-10478295.199999999</v>
          </cell>
          <cell r="I421">
            <v>9989448.3499999996</v>
          </cell>
        </row>
        <row r="422">
          <cell r="G422">
            <v>104935844.34</v>
          </cell>
          <cell r="I422">
            <v>94946395.989999995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8246-E604-4B26-A53B-8884E8D3E105}">
  <dimension ref="A1:L62"/>
  <sheetViews>
    <sheetView tabSelected="1" workbookViewId="0">
      <selection activeCell="A52" sqref="A1:E52"/>
    </sheetView>
  </sheetViews>
  <sheetFormatPr baseColWidth="10" defaultColWidth="11.5546875" defaultRowHeight="13.8" x14ac:dyDescent="0.3"/>
  <cols>
    <col min="1" max="1" width="55.6640625" style="2" customWidth="1"/>
    <col min="2" max="2" width="17.44140625" style="2" bestFit="1" customWidth="1"/>
    <col min="3" max="3" width="2" style="2" customWidth="1"/>
    <col min="4" max="4" width="16.6640625" style="2" customWidth="1"/>
    <col min="5" max="6" width="17.5546875" style="2" hidden="1" customWidth="1"/>
    <col min="7" max="7" width="14.88671875" style="2" hidden="1" customWidth="1"/>
    <col min="8" max="8" width="12.5546875" style="2" customWidth="1"/>
    <col min="9" max="9" width="22.5546875" style="2" customWidth="1"/>
    <col min="10" max="11" width="9.33203125" style="2" customWidth="1"/>
    <col min="12" max="12" width="19.33203125" style="2" customWidth="1"/>
    <col min="13" max="255" width="9.33203125" style="2" customWidth="1"/>
    <col min="256" max="16384" width="11.5546875" style="2"/>
  </cols>
  <sheetData>
    <row r="1" spans="1:12" x14ac:dyDescent="0.3">
      <c r="A1" s="1" t="s">
        <v>0</v>
      </c>
      <c r="B1" s="1"/>
      <c r="C1" s="1"/>
      <c r="D1" s="1"/>
      <c r="E1" s="1"/>
    </row>
    <row r="2" spans="1:12" x14ac:dyDescent="0.3">
      <c r="A2" s="1"/>
      <c r="B2" s="1"/>
      <c r="C2" s="1"/>
      <c r="D2" s="1"/>
      <c r="E2" s="1"/>
    </row>
    <row r="3" spans="1:12" x14ac:dyDescent="0.3">
      <c r="A3" s="1"/>
      <c r="B3" s="1"/>
      <c r="C3" s="1"/>
      <c r="D3" s="1"/>
      <c r="E3" s="1"/>
    </row>
    <row r="4" spans="1:12" x14ac:dyDescent="0.3">
      <c r="A4" s="1"/>
      <c r="B4" s="1"/>
      <c r="C4" s="1"/>
      <c r="D4" s="1"/>
      <c r="E4" s="1"/>
    </row>
    <row r="5" spans="1:12" x14ac:dyDescent="0.3">
      <c r="A5" s="1"/>
      <c r="B5" s="1"/>
      <c r="C5" s="1"/>
      <c r="D5" s="1"/>
      <c r="E5" s="1"/>
    </row>
    <row r="6" spans="1:12" x14ac:dyDescent="0.3">
      <c r="A6" s="35" t="s">
        <v>1</v>
      </c>
      <c r="B6" s="35"/>
      <c r="C6" s="35"/>
      <c r="D6" s="35"/>
      <c r="E6" s="35"/>
    </row>
    <row r="7" spans="1:12" x14ac:dyDescent="0.3">
      <c r="A7" s="35" t="s">
        <v>2</v>
      </c>
      <c r="B7" s="35"/>
      <c r="C7" s="35"/>
      <c r="D7" s="35"/>
      <c r="E7" s="35"/>
    </row>
    <row r="8" spans="1:12" x14ac:dyDescent="0.3">
      <c r="A8" s="35" t="s">
        <v>3</v>
      </c>
      <c r="B8" s="35"/>
      <c r="C8" s="35"/>
      <c r="D8" s="35"/>
      <c r="E8" s="35"/>
      <c r="F8" s="1"/>
    </row>
    <row r="9" spans="1:12" x14ac:dyDescent="0.3">
      <c r="A9" s="35" t="s">
        <v>4</v>
      </c>
      <c r="B9" s="35"/>
      <c r="C9" s="35"/>
      <c r="D9" s="35"/>
      <c r="E9" s="35"/>
    </row>
    <row r="10" spans="1:12" ht="14.4" thickBot="1" x14ac:dyDescent="0.35">
      <c r="A10" s="3"/>
      <c r="B10" s="4">
        <v>2023</v>
      </c>
      <c r="C10" s="1"/>
      <c r="D10" s="4">
        <v>2022</v>
      </c>
    </row>
    <row r="11" spans="1:12" x14ac:dyDescent="0.3">
      <c r="A11" s="5" t="s">
        <v>5</v>
      </c>
      <c r="B11" s="3"/>
      <c r="C11" s="3"/>
      <c r="D11" s="3"/>
    </row>
    <row r="12" spans="1:12" x14ac:dyDescent="0.3">
      <c r="A12" s="5" t="s">
        <v>6</v>
      </c>
      <c r="B12" s="3"/>
      <c r="C12" s="3"/>
      <c r="D12" s="3"/>
    </row>
    <row r="13" spans="1:12" x14ac:dyDescent="0.3">
      <c r="A13" s="3" t="s">
        <v>7</v>
      </c>
      <c r="B13" s="6">
        <f>+'[1]NOTAS '!G149</f>
        <v>147094296.62</v>
      </c>
      <c r="C13" s="7"/>
      <c r="D13" s="6">
        <f>+'[1]NOTAS '!I149</f>
        <v>151745232.09</v>
      </c>
      <c r="E13" s="8"/>
      <c r="H13" s="6"/>
      <c r="I13" s="9"/>
      <c r="L13" s="10"/>
    </row>
    <row r="14" spans="1:12" x14ac:dyDescent="0.3">
      <c r="A14" s="3" t="s">
        <v>8</v>
      </c>
      <c r="B14" s="6">
        <f>+'[1]NOTAS '!G167</f>
        <v>2456097.9900000002</v>
      </c>
      <c r="C14" s="7"/>
      <c r="D14" s="6">
        <f>+'[1]NOTAS '!I167</f>
        <v>1683620.9500000002</v>
      </c>
      <c r="G14" s="9"/>
    </row>
    <row r="15" spans="1:12" x14ac:dyDescent="0.3">
      <c r="A15" s="3" t="s">
        <v>9</v>
      </c>
      <c r="B15" s="6">
        <f>+'[1]NOTAS '!G180</f>
        <v>3341384.09</v>
      </c>
      <c r="C15" s="7"/>
      <c r="D15" s="6">
        <f>+'[1]NOTAS '!I180</f>
        <v>3582324.79</v>
      </c>
      <c r="G15" s="9"/>
      <c r="H15" s="6"/>
    </row>
    <row r="16" spans="1:12" x14ac:dyDescent="0.3">
      <c r="A16" s="3" t="s">
        <v>10</v>
      </c>
      <c r="B16" s="11">
        <f>+'[1]NOTAS '!G193</f>
        <v>2409040.16</v>
      </c>
      <c r="C16" s="12"/>
      <c r="D16" s="11">
        <f>+'[1]NOTAS '!I193</f>
        <v>1592629.85</v>
      </c>
    </row>
    <row r="17" spans="1:8" x14ac:dyDescent="0.3">
      <c r="A17" s="5" t="s">
        <v>11</v>
      </c>
      <c r="B17" s="13">
        <f>SUM(B13:B16)</f>
        <v>155300818.86000001</v>
      </c>
      <c r="C17" s="12"/>
      <c r="D17" s="13">
        <f>SUM(D13:D16)</f>
        <v>158603807.67999998</v>
      </c>
      <c r="G17" s="9"/>
    </row>
    <row r="18" spans="1:8" x14ac:dyDescent="0.3">
      <c r="A18" s="5"/>
      <c r="B18" s="14"/>
      <c r="C18" s="14"/>
      <c r="D18" s="14"/>
    </row>
    <row r="19" spans="1:8" x14ac:dyDescent="0.3">
      <c r="A19" s="5" t="s">
        <v>12</v>
      </c>
      <c r="B19" s="14"/>
      <c r="C19" s="14"/>
      <c r="D19" s="14"/>
    </row>
    <row r="20" spans="1:8" x14ac:dyDescent="0.3">
      <c r="A20" s="3" t="s">
        <v>13</v>
      </c>
      <c r="B20" s="15">
        <f>+'[1]NOTAS '!G206</f>
        <v>5541897.9199999999</v>
      </c>
      <c r="C20" s="12"/>
      <c r="D20" s="15">
        <f>+'[1]NOTAS '!I206</f>
        <v>6592747.5800000001</v>
      </c>
      <c r="F20" s="16">
        <v>6592747.5800000001</v>
      </c>
      <c r="G20" s="17">
        <f>+F20-B20</f>
        <v>1050849.6600000001</v>
      </c>
      <c r="H20" s="6"/>
    </row>
    <row r="21" spans="1:8" x14ac:dyDescent="0.3">
      <c r="A21" s="3" t="s">
        <v>14</v>
      </c>
      <c r="B21" s="18">
        <f>+'[1]NOTAS '!G247</f>
        <v>21543774.710000008</v>
      </c>
      <c r="C21" s="12"/>
      <c r="D21" s="15">
        <f>+'[1]NOTAS '!G262</f>
        <v>23599274.940000005</v>
      </c>
    </row>
    <row r="22" spans="1:8" x14ac:dyDescent="0.3">
      <c r="A22" s="3" t="s">
        <v>15</v>
      </c>
      <c r="B22" s="19">
        <f>+'[1]NOTAS '!G275</f>
        <v>25</v>
      </c>
      <c r="C22" s="20"/>
      <c r="D22" s="19">
        <f>+'[1]NOTAS '!I275</f>
        <v>2</v>
      </c>
    </row>
    <row r="23" spans="1:8" x14ac:dyDescent="0.3">
      <c r="A23" s="5" t="s">
        <v>16</v>
      </c>
      <c r="B23" s="13">
        <f>SUM(B20:B22)</f>
        <v>27085697.63000001</v>
      </c>
      <c r="C23" s="21"/>
      <c r="D23" s="13">
        <f>SUM(D20:D22)</f>
        <v>30192024.520000003</v>
      </c>
    </row>
    <row r="24" spans="1:8" x14ac:dyDescent="0.3">
      <c r="A24" s="5"/>
      <c r="B24" s="13"/>
      <c r="C24" s="21"/>
      <c r="D24" s="13"/>
    </row>
    <row r="25" spans="1:8" ht="14.4" thickBot="1" x14ac:dyDescent="0.35">
      <c r="A25" s="5" t="s">
        <v>17</v>
      </c>
      <c r="B25" s="22">
        <f>+B17+B23</f>
        <v>182386516.49000001</v>
      </c>
      <c r="C25" s="21"/>
      <c r="D25" s="22">
        <f>+D17+D23</f>
        <v>188795832.19999999</v>
      </c>
      <c r="F25" s="16"/>
    </row>
    <row r="26" spans="1:8" ht="14.4" thickTop="1" x14ac:dyDescent="0.3">
      <c r="A26" s="5"/>
      <c r="B26" s="13">
        <v>182386516.49000001</v>
      </c>
      <c r="C26" s="21"/>
      <c r="D26" s="13"/>
      <c r="F26" s="16"/>
    </row>
    <row r="27" spans="1:8" x14ac:dyDescent="0.3">
      <c r="A27" s="5" t="s">
        <v>18</v>
      </c>
      <c r="B27" s="23">
        <f>+B26-B25</f>
        <v>0</v>
      </c>
      <c r="C27" s="3"/>
      <c r="D27" s="3"/>
      <c r="F27" s="16"/>
    </row>
    <row r="28" spans="1:8" x14ac:dyDescent="0.3">
      <c r="A28" s="5" t="s">
        <v>19</v>
      </c>
      <c r="B28" s="23"/>
      <c r="C28" s="3"/>
      <c r="D28" s="23"/>
    </row>
    <row r="29" spans="1:8" x14ac:dyDescent="0.3">
      <c r="A29" s="3" t="s">
        <v>20</v>
      </c>
      <c r="B29" s="15">
        <f>+'[1]NOTAS '!G287</f>
        <v>13774713.720000001</v>
      </c>
      <c r="C29" s="12"/>
      <c r="D29" s="15">
        <f>+'[1]NOTAS '!I287</f>
        <v>9074585.7699999996</v>
      </c>
      <c r="G29" s="9"/>
    </row>
    <row r="30" spans="1:8" x14ac:dyDescent="0.3">
      <c r="A30" s="3" t="s">
        <v>21</v>
      </c>
      <c r="B30" s="15">
        <f>+'[1]NOTAS '!G366</f>
        <v>2050209.27</v>
      </c>
      <c r="C30" s="24"/>
      <c r="D30" s="15">
        <f>+'[1]NOTAS '!I366</f>
        <v>1888605.3900000001</v>
      </c>
    </row>
    <row r="31" spans="1:8" x14ac:dyDescent="0.3">
      <c r="A31" s="3" t="s">
        <v>22</v>
      </c>
      <c r="B31" s="11">
        <f>+'[1]NOTAS '!G381</f>
        <v>8524842.5</v>
      </c>
      <c r="C31" s="24"/>
      <c r="D31" s="11">
        <f>+'[1]NOTAS '!I381</f>
        <v>8573855.7899999991</v>
      </c>
    </row>
    <row r="32" spans="1:8" x14ac:dyDescent="0.3">
      <c r="A32" s="5" t="s">
        <v>23</v>
      </c>
      <c r="B32" s="25">
        <f>SUM(B29:B31)</f>
        <v>24349765.490000002</v>
      </c>
      <c r="C32" s="26"/>
      <c r="D32" s="25">
        <f>SUM(D29:D31)</f>
        <v>19537046.949999999</v>
      </c>
      <c r="G32" s="9"/>
    </row>
    <row r="33" spans="1:9" x14ac:dyDescent="0.3">
      <c r="A33" s="3"/>
      <c r="B33" s="27"/>
      <c r="C33" s="14"/>
      <c r="D33" s="27"/>
    </row>
    <row r="34" spans="1:9" x14ac:dyDescent="0.3">
      <c r="A34" s="5" t="s">
        <v>24</v>
      </c>
      <c r="B34" s="27"/>
      <c r="C34" s="14"/>
      <c r="D34" s="27"/>
      <c r="I34" s="9"/>
    </row>
    <row r="35" spans="1:9" x14ac:dyDescent="0.3">
      <c r="A35" s="3" t="s">
        <v>25</v>
      </c>
      <c r="B35" s="15">
        <f>+'[1]NOTAS '!G394</f>
        <v>5854021.8600000003</v>
      </c>
      <c r="C35" s="14"/>
      <c r="D35" s="15">
        <f>+'[1]NOTAS '!I394</f>
        <v>6829507.4199999999</v>
      </c>
      <c r="F35" s="16">
        <v>6829507</v>
      </c>
      <c r="G35" s="17">
        <f>+F35-B35</f>
        <v>975485.13999999966</v>
      </c>
    </row>
    <row r="36" spans="1:9" x14ac:dyDescent="0.3">
      <c r="A36" s="3" t="s">
        <v>26</v>
      </c>
      <c r="B36" s="11">
        <f>+'[1]NOTAS '!G408</f>
        <v>11126339.5</v>
      </c>
      <c r="C36" s="12"/>
      <c r="D36" s="11">
        <f>+'[1]NOTAS '!I408</f>
        <v>10894592.949999999</v>
      </c>
    </row>
    <row r="37" spans="1:9" x14ac:dyDescent="0.3">
      <c r="A37" s="5" t="s">
        <v>27</v>
      </c>
      <c r="B37" s="28">
        <f>SUM(B35:B36)</f>
        <v>16980361.359999999</v>
      </c>
      <c r="C37" s="14"/>
      <c r="D37" s="28">
        <f>SUM(D35:D36)</f>
        <v>17724100.369999997</v>
      </c>
      <c r="G37" s="9"/>
    </row>
    <row r="38" spans="1:9" x14ac:dyDescent="0.3">
      <c r="A38" s="5" t="s">
        <v>28</v>
      </c>
      <c r="B38" s="25">
        <f>+B32+B37</f>
        <v>41330126.850000001</v>
      </c>
      <c r="C38" s="25">
        <f>+C37+C32</f>
        <v>0</v>
      </c>
      <c r="D38" s="25">
        <f>+D32+D37</f>
        <v>37261147.319999993</v>
      </c>
    </row>
    <row r="39" spans="1:9" x14ac:dyDescent="0.3">
      <c r="A39" s="5"/>
      <c r="B39" s="25"/>
      <c r="C39" s="25"/>
      <c r="D39" s="25"/>
    </row>
    <row r="40" spans="1:9" x14ac:dyDescent="0.3">
      <c r="A40" s="5" t="s">
        <v>29</v>
      </c>
      <c r="B40" s="27"/>
      <c r="C40" s="14"/>
      <c r="D40" s="27"/>
    </row>
    <row r="41" spans="1:9" x14ac:dyDescent="0.3">
      <c r="A41" s="3" t="s">
        <v>30</v>
      </c>
      <c r="B41" s="15">
        <f>+'[1]NOTAS '!G420</f>
        <v>46598840.5</v>
      </c>
      <c r="C41" s="15">
        <f>+'[1]NOTAS '!H420</f>
        <v>0</v>
      </c>
      <c r="D41" s="15">
        <f>+'[1]NOTAS '!I420</f>
        <v>46598840.5</v>
      </c>
    </row>
    <row r="42" spans="1:9" x14ac:dyDescent="0.3">
      <c r="A42" s="2" t="s">
        <v>31</v>
      </c>
      <c r="B42" s="18">
        <f>+'[1]NOTAS '!G421</f>
        <v>-10478295.199999999</v>
      </c>
      <c r="C42" s="20"/>
      <c r="D42" s="18">
        <f>+'[1]NOTAS '!I421</f>
        <v>9989448.3499999996</v>
      </c>
    </row>
    <row r="43" spans="1:9" x14ac:dyDescent="0.3">
      <c r="A43" s="3" t="s">
        <v>32</v>
      </c>
      <c r="B43" s="11">
        <f>+'[1]NOTAS '!G422</f>
        <v>104935844.34</v>
      </c>
      <c r="C43" s="12"/>
      <c r="D43" s="11">
        <f>+'[1]NOTAS '!I422</f>
        <v>94946395.989999995</v>
      </c>
    </row>
    <row r="44" spans="1:9" x14ac:dyDescent="0.3">
      <c r="A44" s="5" t="s">
        <v>33</v>
      </c>
      <c r="B44" s="13">
        <f>SUM(B41:B43)</f>
        <v>141056389.63999999</v>
      </c>
      <c r="C44" s="21"/>
      <c r="D44" s="13">
        <f>SUM(D41:D43)</f>
        <v>151534684.84</v>
      </c>
    </row>
    <row r="45" spans="1:9" x14ac:dyDescent="0.3">
      <c r="A45" s="3"/>
      <c r="B45" s="13"/>
      <c r="C45" s="21"/>
      <c r="D45" s="13"/>
    </row>
    <row r="46" spans="1:9" ht="14.4" thickBot="1" x14ac:dyDescent="0.35">
      <c r="A46" s="5" t="s">
        <v>34</v>
      </c>
      <c r="B46" s="22">
        <f>+B38+B44</f>
        <v>182386516.48999998</v>
      </c>
      <c r="C46" s="26"/>
      <c r="D46" s="22">
        <f>+D38+D44</f>
        <v>188795832.16</v>
      </c>
    </row>
    <row r="47" spans="1:9" ht="14.4" thickTop="1" x14ac:dyDescent="0.3">
      <c r="A47" s="1"/>
      <c r="B47" s="29"/>
      <c r="C47" s="1"/>
      <c r="D47" s="29"/>
    </row>
    <row r="48" spans="1:9" x14ac:dyDescent="0.3">
      <c r="A48" s="35"/>
      <c r="B48" s="35"/>
      <c r="C48" s="35"/>
      <c r="D48" s="35"/>
    </row>
    <row r="49" spans="1:4" x14ac:dyDescent="0.3">
      <c r="A49" s="37" t="s">
        <v>35</v>
      </c>
      <c r="B49" s="37"/>
      <c r="C49" s="37"/>
      <c r="D49" s="37"/>
    </row>
    <row r="50" spans="1:4" x14ac:dyDescent="0.3">
      <c r="A50" s="3"/>
      <c r="B50" s="3"/>
      <c r="C50" s="3"/>
      <c r="D50" s="3"/>
    </row>
    <row r="51" spans="1:4" x14ac:dyDescent="0.3">
      <c r="A51" s="1"/>
      <c r="B51" s="1"/>
      <c r="C51" s="1"/>
      <c r="D51" s="1"/>
    </row>
    <row r="52" spans="1:4" x14ac:dyDescent="0.3">
      <c r="A52" s="35"/>
      <c r="B52" s="35"/>
      <c r="C52" s="35"/>
      <c r="D52" s="35"/>
    </row>
    <row r="53" spans="1:4" x14ac:dyDescent="0.3">
      <c r="A53" s="36"/>
      <c r="B53" s="36"/>
      <c r="C53" s="36"/>
      <c r="D53" s="36"/>
    </row>
    <row r="54" spans="1:4" x14ac:dyDescent="0.3">
      <c r="A54" s="30"/>
      <c r="B54" s="3"/>
      <c r="C54" s="3"/>
      <c r="D54" s="3"/>
    </row>
    <row r="55" spans="1:4" x14ac:dyDescent="0.3">
      <c r="A55" s="31"/>
      <c r="B55" s="32"/>
      <c r="C55" s="31"/>
      <c r="D55" s="32"/>
    </row>
    <row r="56" spans="1:4" x14ac:dyDescent="0.3">
      <c r="A56" s="31"/>
      <c r="B56" s="33"/>
      <c r="C56" s="31"/>
      <c r="D56" s="32"/>
    </row>
    <row r="57" spans="1:4" x14ac:dyDescent="0.3">
      <c r="A57" s="34"/>
      <c r="B57" s="34"/>
      <c r="C57" s="3"/>
      <c r="D57" s="3"/>
    </row>
    <row r="58" spans="1:4" x14ac:dyDescent="0.3">
      <c r="A58" s="34"/>
      <c r="B58" s="3"/>
      <c r="C58" s="3"/>
      <c r="D58" s="3"/>
    </row>
    <row r="59" spans="1:4" x14ac:dyDescent="0.3">
      <c r="A59" s="34"/>
      <c r="B59" s="3"/>
      <c r="C59" s="3"/>
      <c r="D59" s="3"/>
    </row>
    <row r="60" spans="1:4" x14ac:dyDescent="0.3">
      <c r="A60" s="34"/>
      <c r="B60" s="3"/>
      <c r="C60" s="3"/>
      <c r="D60" s="3"/>
    </row>
    <row r="62" spans="1:4" x14ac:dyDescent="0.3">
      <c r="B62" s="17"/>
    </row>
  </sheetData>
  <mergeCells count="8">
    <mergeCell ref="A52:D52"/>
    <mergeCell ref="A53:D53"/>
    <mergeCell ref="A6:E6"/>
    <mergeCell ref="A7:E7"/>
    <mergeCell ref="A8:E8"/>
    <mergeCell ref="A9:E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2024-01-20T22:52:47Z</cp:lastPrinted>
  <dcterms:created xsi:type="dcterms:W3CDTF">2024-01-20T22:14:48Z</dcterms:created>
  <dcterms:modified xsi:type="dcterms:W3CDTF">2024-01-20T22:53:08Z</dcterms:modified>
</cp:coreProperties>
</file>