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11-Noviembre\"/>
    </mc:Choice>
  </mc:AlternateContent>
  <xr:revisionPtr revIDLastSave="0" documentId="13_ncr:1_{BB7D1A3C-8D2C-4322-9B47-7E621826A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21" i="1" l="1"/>
  <c r="N21" i="1" s="1"/>
  <c r="N22" i="1" s="1"/>
  <c r="M16" i="1"/>
  <c r="N15" i="1"/>
  <c r="N16" i="1" s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M22" i="1" l="1"/>
  <c r="M19" i="1"/>
  <c r="M10" i="1"/>
  <c r="M12" i="1"/>
  <c r="N12" i="1" s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<sst xmlns="http://schemas.openxmlformats.org/spreadsheetml/2006/main" count="54" uniqueCount="47">
  <si>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</si>
  <si>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</si>
  <si>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</si>
  <si>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</si>
  <si>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</si>
  <si>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</si>
  <si>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</si>
  <si>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</si>
  <si>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</si>
  <si>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</si>
  <si>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</si>
  <si>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</si>
  <si>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</si>
  <si>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</si>
  <si>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</si>
  <si>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</si>
  <si>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</si>
  <si>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</si>
  <si>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</si>
  <si>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</si>
  <si>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</si>
  <si>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</si>
  <si>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</si>
  <si>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</si>
  <si>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</si>
  <si>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</si>
  <si>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</si>
  <si>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</si>
  <si>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</si>
  <si>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</si>
  <si>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</si>
  <si>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</si>
  <si>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</si>
  <si>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</si>
  <si>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</si>
  <si>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</si>
  <si>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</si>
  <si>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</si>
  <si>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</si>
  <si>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</si>
  <si>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</si>
  <si>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</si>
  <si>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</si>
  <si>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</si>
  <si>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</si>
  <si>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PERSONAL CONTRATADOS NOVIEMBRE 2024</t>
  </si>
  <si>
    <t>CERTIFICO QUE ESTA NÓMINA DE PAGO ESTA CORRECTA Y COMPLETA Y QUE LAS PERSONAS ENUMERADAS EN LA MISMA SON LAS QUE AL 30 DE NOVIEMBRE 2024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</si>
</sst>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="130" zoomScaleNormal="130" workbookViewId="0">
      <selection activeCell="E38" sqref="E38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33</v>
      </c>
      <c r="D5" s="29" t="s">
        <v>3</v>
      </c>
      <c r="E5" s="29" t="s">
        <v>4</v>
      </c>
      <c r="F5" s="29" t="s">
        <v>27</v>
      </c>
      <c r="G5" s="29" t="s">
        <v>28</v>
      </c>
      <c r="H5" s="26" t="s">
        <v>5</v>
      </c>
      <c r="I5" s="26" t="s">
        <v>6</v>
      </c>
      <c r="J5" s="26"/>
      <c r="K5" s="26"/>
      <c r="L5" s="26" t="s">
        <v>7</v>
      </c>
      <c r="M5" s="26" t="s">
        <v>8</v>
      </c>
      <c r="N5" s="25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26"/>
      <c r="I6" s="27" t="s">
        <v>10</v>
      </c>
      <c r="J6" s="27" t="s">
        <v>11</v>
      </c>
      <c r="K6" s="27" t="s">
        <v>12</v>
      </c>
      <c r="L6" s="26"/>
      <c r="M6" s="26"/>
      <c r="N6" s="25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26"/>
      <c r="I7" s="28"/>
      <c r="J7" s="28"/>
      <c r="K7" s="28"/>
      <c r="L7" s="26"/>
      <c r="M7" s="26"/>
      <c r="N7" s="25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20617.939999999999</v>
      </c>
      <c r="M12" s="6">
        <f t="shared" ref="M12" si="3">SUM(I12:L12)</f>
        <v>54821.180000000008</v>
      </c>
      <c r="N12" s="7">
        <f t="shared" ref="N12" si="4">H12-M12</f>
        <v>100178.81999999999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54821.180000000008</v>
      </c>
      <c r="N13" s="17">
        <f>SUM(N12:N12)</f>
        <v>100178.81999999999</v>
      </c>
      <c r="O13" s="2"/>
      <c r="P13" s="21"/>
    </row>
    <row r="14" spans="1:19" ht="15.75" x14ac:dyDescent="0.25">
      <c r="A14" s="1"/>
      <c r="B14" s="39" t="s">
        <v>35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5">SUM(H15:H15)</f>
        <v>130000</v>
      </c>
      <c r="I16" s="13">
        <f t="shared" si="5"/>
        <v>3731</v>
      </c>
      <c r="J16" s="13">
        <f t="shared" si="5"/>
        <v>19162.12</v>
      </c>
      <c r="K16" s="16">
        <f t="shared" si="5"/>
        <v>3952</v>
      </c>
      <c r="L16" s="16">
        <f t="shared" si="5"/>
        <v>25</v>
      </c>
      <c r="M16" s="16">
        <f t="shared" si="5"/>
        <v>26870.12</v>
      </c>
      <c r="N16" s="17">
        <f t="shared" si="5"/>
        <v>103129.88</v>
      </c>
      <c r="O16" s="2"/>
      <c r="P16" s="21"/>
      <c r="S16" s="19"/>
    </row>
    <row r="17" spans="1:19" ht="15.75" customHeight="1" x14ac:dyDescent="0.25">
      <c r="A17" s="1"/>
      <c r="B17" s="47" t="s">
        <v>38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6">SUM(I18:L18)</f>
        <v>4834</v>
      </c>
      <c r="N18" s="7">
        <f t="shared" ref="N18" si="7">H18-M18</f>
        <v>45166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50000</v>
      </c>
      <c r="I19" s="13">
        <f>I18</f>
        <v>1435</v>
      </c>
      <c r="J19" s="13">
        <f t="shared" ref="J19:N19" si="8">J18</f>
        <v>1854</v>
      </c>
      <c r="K19" s="16">
        <f>K18</f>
        <v>1520</v>
      </c>
      <c r="L19" s="16">
        <f t="shared" si="8"/>
        <v>25</v>
      </c>
      <c r="M19" s="16">
        <f t="shared" si="8"/>
        <v>4834</v>
      </c>
      <c r="N19" s="17">
        <f t="shared" si="8"/>
        <v>45166</v>
      </c>
      <c r="O19" s="2"/>
      <c r="P19" s="21"/>
    </row>
    <row r="20" spans="1:19" ht="15.75" customHeight="1" x14ac:dyDescent="0.25">
      <c r="A20" s="1"/>
      <c r="B20" s="47" t="s">
        <v>44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70000</v>
      </c>
      <c r="I21" s="5">
        <f>H21*0.0287</f>
        <v>2009</v>
      </c>
      <c r="J21" s="10">
        <v>5368.48</v>
      </c>
      <c r="K21" s="6">
        <f>H21*0.0304</f>
        <v>2128</v>
      </c>
      <c r="L21" s="6">
        <v>25</v>
      </c>
      <c r="M21" s="6">
        <f t="shared" ref="M21" si="9">SUM(I21:L21)</f>
        <v>9530.48</v>
      </c>
      <c r="N21" s="7">
        <f t="shared" ref="N21" si="10">H21-M21</f>
        <v>60469.520000000004</v>
      </c>
      <c r="O21" s="2"/>
      <c r="P21" s="21"/>
    </row>
    <row r="22" spans="1:19" ht="15.75" customHeight="1" x14ac:dyDescent="0.25">
      <c r="A22" s="1"/>
      <c r="B22" s="36"/>
      <c r="C22" s="37"/>
      <c r="D22" s="37"/>
      <c r="E22" s="37"/>
      <c r="F22" s="37"/>
      <c r="G22" s="38"/>
      <c r="H22" s="13">
        <f>H21</f>
        <v>70000</v>
      </c>
      <c r="I22" s="13">
        <f>I21</f>
        <v>2009</v>
      </c>
      <c r="J22" s="13">
        <f t="shared" ref="J22" si="11">J21</f>
        <v>5368.48</v>
      </c>
      <c r="K22" s="16">
        <f>K21</f>
        <v>2128</v>
      </c>
      <c r="L22" s="16">
        <f t="shared" ref="L22:N22" si="12">L21</f>
        <v>25</v>
      </c>
      <c r="M22" s="16">
        <f t="shared" si="12"/>
        <v>9530.48</v>
      </c>
      <c r="N22" s="17">
        <f t="shared" si="12"/>
        <v>60469.520000000004</v>
      </c>
      <c r="O22" s="2"/>
      <c r="P22" s="21"/>
    </row>
    <row r="23" spans="1:19" ht="47.25" customHeight="1" x14ac:dyDescent="0.25">
      <c r="A23" s="1"/>
      <c r="B23" s="58"/>
      <c r="C23" s="59"/>
      <c r="D23" s="60"/>
      <c r="E23" s="61" t="s">
        <v>18</v>
      </c>
      <c r="F23" s="62"/>
      <c r="G23" s="63"/>
      <c r="H23" s="13">
        <f>H13+H16+H19+H10+H22</f>
        <v>515000</v>
      </c>
      <c r="I23" s="64"/>
      <c r="J23" s="65"/>
      <c r="K23" s="66"/>
      <c r="L23" s="61" t="s">
        <v>19</v>
      </c>
      <c r="M23" s="63"/>
      <c r="N23" s="13">
        <f>N13+N16+N19+N10+N22</f>
        <v>393209.01</v>
      </c>
      <c r="O23" s="2"/>
    </row>
    <row r="24" spans="1:19" ht="9" customHeight="1" x14ac:dyDescent="0.25">
      <c r="A24" s="1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"/>
    </row>
    <row r="25" spans="1:19" ht="15" customHeight="1" x14ac:dyDescent="0.25">
      <c r="A25" s="1"/>
      <c r="B25" s="67" t="s">
        <v>20</v>
      </c>
      <c r="C25" s="68"/>
      <c r="D25" s="69"/>
      <c r="E25" s="73"/>
      <c r="F25" s="74"/>
      <c r="G25" s="74"/>
      <c r="H25" s="74"/>
      <c r="I25" s="74"/>
      <c r="J25" s="74"/>
      <c r="K25" s="74"/>
      <c r="L25" s="74"/>
      <c r="M25" s="74"/>
      <c r="N25" s="75"/>
      <c r="O25" s="2"/>
    </row>
    <row r="26" spans="1:19" ht="15" customHeight="1" x14ac:dyDescent="0.25">
      <c r="A26" s="1"/>
      <c r="B26" s="70"/>
      <c r="C26" s="71"/>
      <c r="D26" s="72"/>
      <c r="E26" s="76"/>
      <c r="F26" s="77"/>
      <c r="G26" s="77"/>
      <c r="H26" s="77"/>
      <c r="I26" s="77"/>
      <c r="J26" s="77"/>
      <c r="K26" s="77"/>
      <c r="L26" s="77"/>
      <c r="M26" s="77"/>
      <c r="N26" s="78"/>
      <c r="O26" s="2"/>
    </row>
    <row r="27" spans="1:19" ht="19.5" customHeight="1" x14ac:dyDescent="0.25">
      <c r="A27" s="1"/>
      <c r="B27" s="24" t="s">
        <v>21</v>
      </c>
      <c r="C27" s="30">
        <v>36565</v>
      </c>
      <c r="D27" s="31"/>
      <c r="E27" s="76"/>
      <c r="F27" s="77"/>
      <c r="G27" s="77"/>
      <c r="H27" s="77"/>
      <c r="I27" s="77"/>
      <c r="J27" s="77"/>
      <c r="K27" s="77"/>
      <c r="L27" s="77"/>
      <c r="M27" s="77"/>
      <c r="N27" s="78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30">
        <v>3874.53</v>
      </c>
      <c r="D28" s="31"/>
      <c r="E28" s="76"/>
      <c r="F28" s="77"/>
      <c r="G28" s="77"/>
      <c r="H28" s="77"/>
      <c r="I28" s="77"/>
      <c r="J28" s="77"/>
      <c r="K28" s="77"/>
      <c r="L28" s="77"/>
      <c r="M28" s="77"/>
      <c r="N28" s="78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30">
        <v>36513.5</v>
      </c>
      <c r="D29" s="31"/>
      <c r="E29" s="76"/>
      <c r="F29" s="77"/>
      <c r="G29" s="77"/>
      <c r="H29" s="77"/>
      <c r="I29" s="77"/>
      <c r="J29" s="77"/>
      <c r="K29" s="77"/>
      <c r="L29" s="77"/>
      <c r="M29" s="77"/>
      <c r="N29" s="78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32">
        <f>SUM(C27:D29)</f>
        <v>76953.03</v>
      </c>
      <c r="D30" s="33"/>
      <c r="E30" s="79"/>
      <c r="F30" s="80"/>
      <c r="G30" s="80"/>
      <c r="H30" s="80"/>
      <c r="I30" s="80"/>
      <c r="J30" s="80"/>
      <c r="K30" s="80"/>
      <c r="L30" s="80"/>
      <c r="M30" s="80"/>
      <c r="N30" s="81"/>
      <c r="O30" s="2"/>
      <c r="Q30" s="20"/>
      <c r="R30" s="20"/>
    </row>
    <row r="31" spans="1:19" ht="36" customHeight="1" x14ac:dyDescent="0.25">
      <c r="A31" s="1"/>
      <c r="B31" s="47" t="s">
        <v>46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0"/>
    </row>
    <row r="32" spans="1:19" ht="98.25" customHeight="1" x14ac:dyDescent="0.25">
      <c r="A32" s="1"/>
      <c r="B32" s="50"/>
      <c r="C32" s="51"/>
      <c r="D32" s="15" t="s">
        <v>25</v>
      </c>
      <c r="E32" s="55" t="s">
        <v>29</v>
      </c>
      <c r="F32" s="56"/>
      <c r="G32" s="56"/>
      <c r="H32" s="56"/>
      <c r="I32" s="57"/>
      <c r="J32" s="15" t="s">
        <v>26</v>
      </c>
      <c r="K32" s="52" t="s">
        <v>30</v>
      </c>
      <c r="L32" s="53"/>
      <c r="M32" s="53"/>
      <c r="N32" s="54"/>
      <c r="O32" s="2"/>
    </row>
    <row r="33" spans="1:15" ht="11.25" customHeight="1" x14ac:dyDescent="0.25">
      <c r="A33" s="1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"/>
    </row>
  </sheetData>
  <mergeCells count="43"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2024-06-26T15:56:00Z</cp:lastPrinted>
  <dcterms:created xsi:type="dcterms:W3CDTF">2021-07-20T15:29:34Z</dcterms:created>
  <dcterms:modified xsi:type="dcterms:W3CDTF">2024-12-04T12:09:20Z</dcterms:modified>
</cp:coreProperties>
</file>