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bril\"/>
    </mc:Choice>
  </mc:AlternateContent>
  <xr:revisionPtr revIDLastSave="0" documentId="13_ncr:1_{4DBED537-F763-490C-A1BC-6520A7C4B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K59" i="1"/>
  <c r="L58" i="1"/>
  <c r="J59" i="1"/>
  <c r="H59" i="1"/>
  <c r="F59" i="1"/>
  <c r="G58" i="1"/>
  <c r="F157" i="1"/>
  <c r="H182" i="1"/>
  <c r="F182" i="1"/>
  <c r="K160" i="1"/>
  <c r="L160" i="1"/>
  <c r="L156" i="1" l="1"/>
  <c r="G156" i="1"/>
  <c r="L148" i="1"/>
  <c r="K27" i="1" l="1"/>
  <c r="L181" i="1"/>
  <c r="I181" i="1"/>
  <c r="G181" i="1"/>
  <c r="L108" i="1"/>
  <c r="H163" i="1"/>
  <c r="F163" i="1"/>
  <c r="L66" i="1"/>
  <c r="G66" i="1"/>
  <c r="I66" i="1"/>
  <c r="D191" i="1"/>
  <c r="I20" i="1" l="1"/>
  <c r="G20" i="1"/>
  <c r="L20" i="1" s="1"/>
  <c r="J22" i="1"/>
  <c r="F22" i="1"/>
  <c r="J104" i="1"/>
  <c r="L103" i="1"/>
  <c r="F104" i="1"/>
  <c r="G103" i="1"/>
  <c r="I103" i="1"/>
  <c r="J163" i="1"/>
  <c r="F169" i="1"/>
  <c r="G162" i="1"/>
  <c r="I26" i="1"/>
  <c r="G17" i="1"/>
  <c r="I21" i="1"/>
  <c r="I75" i="1"/>
  <c r="I70" i="1"/>
  <c r="I102" i="1"/>
  <c r="I101" i="1"/>
  <c r="I100" i="1"/>
  <c r="I99" i="1"/>
  <c r="I98" i="1"/>
  <c r="I97" i="1"/>
  <c r="I96" i="1"/>
  <c r="I93" i="1"/>
  <c r="I90" i="1"/>
  <c r="I80" i="1"/>
  <c r="I67" i="1"/>
  <c r="I65" i="1"/>
  <c r="I64" i="1"/>
  <c r="I56" i="1"/>
  <c r="I55" i="1"/>
  <c r="I45" i="1"/>
  <c r="I44" i="1"/>
  <c r="I39" i="1"/>
  <c r="J157" i="1"/>
  <c r="H22" i="1"/>
  <c r="G171" i="1"/>
  <c r="G168" i="1"/>
  <c r="G167" i="1"/>
  <c r="G166" i="1"/>
  <c r="I165" i="1"/>
  <c r="G165" i="1"/>
  <c r="I154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I135" i="1"/>
  <c r="G135" i="1"/>
  <c r="G137" i="1"/>
  <c r="G136" i="1"/>
  <c r="I132" i="1"/>
  <c r="I131" i="1"/>
  <c r="G131" i="1"/>
  <c r="G130" i="1"/>
  <c r="G127" i="1"/>
  <c r="G125" i="1"/>
  <c r="G126" i="1"/>
  <c r="G122" i="1"/>
  <c r="I121" i="1"/>
  <c r="G121" i="1"/>
  <c r="I120" i="1"/>
  <c r="G120" i="1"/>
  <c r="I117" i="1"/>
  <c r="G117" i="1"/>
  <c r="G32" i="1"/>
  <c r="G31" i="1"/>
  <c r="I30" i="1"/>
  <c r="I29" i="1"/>
  <c r="G29" i="1"/>
  <c r="G30" i="1"/>
  <c r="G26" i="1"/>
  <c r="G24" i="1"/>
  <c r="G16" i="1"/>
  <c r="G19" i="1"/>
  <c r="G18" i="1"/>
  <c r="I36" i="1"/>
  <c r="G36" i="1"/>
  <c r="G35" i="1"/>
  <c r="G75" i="1"/>
  <c r="G74" i="1"/>
  <c r="G71" i="1"/>
  <c r="G70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78" i="1"/>
  <c r="G62" i="1"/>
  <c r="G63" i="1"/>
  <c r="G64" i="1"/>
  <c r="G65" i="1"/>
  <c r="G67" i="1"/>
  <c r="G61" i="1"/>
  <c r="G114" i="1"/>
  <c r="G113" i="1"/>
  <c r="G106" i="1"/>
  <c r="G107" i="1"/>
  <c r="G109" i="1"/>
  <c r="G110" i="1"/>
  <c r="G52" i="1"/>
  <c r="G53" i="1"/>
  <c r="G54" i="1"/>
  <c r="G55" i="1"/>
  <c r="G56" i="1"/>
  <c r="G57" i="1"/>
  <c r="G21" i="1"/>
  <c r="G51" i="1"/>
  <c r="G48" i="1"/>
  <c r="G45" i="1"/>
  <c r="G44" i="1"/>
  <c r="G40" i="1"/>
  <c r="G41" i="1"/>
  <c r="G39" i="1"/>
  <c r="I12" i="1"/>
  <c r="I13" i="1"/>
  <c r="G10" i="1"/>
  <c r="G11" i="1"/>
  <c r="G12" i="1"/>
  <c r="G13" i="1"/>
  <c r="G9" i="1"/>
  <c r="G174" i="1"/>
  <c r="I176" i="1"/>
  <c r="I177" i="1"/>
  <c r="I178" i="1"/>
  <c r="I179" i="1"/>
  <c r="I180" i="1"/>
  <c r="G175" i="1"/>
  <c r="G176" i="1"/>
  <c r="G177" i="1"/>
  <c r="G178" i="1"/>
  <c r="G179" i="1"/>
  <c r="G180" i="1"/>
  <c r="G155" i="1"/>
  <c r="G59" i="1" l="1"/>
  <c r="G182" i="1"/>
  <c r="K162" i="1"/>
  <c r="L162" i="1" s="1"/>
  <c r="L163" i="1" s="1"/>
  <c r="G163" i="1"/>
  <c r="G22" i="1"/>
  <c r="K98" i="1"/>
  <c r="G104" i="1"/>
  <c r="K39" i="1"/>
  <c r="L101" i="1"/>
  <c r="G157" i="1"/>
  <c r="L102" i="1"/>
  <c r="L99" i="1"/>
  <c r="J14" i="1"/>
  <c r="H14" i="1"/>
  <c r="G14" i="1"/>
  <c r="F14" i="1"/>
  <c r="I11" i="1"/>
  <c r="I14" i="1" s="1"/>
  <c r="H104" i="1"/>
  <c r="L100" i="1" l="1"/>
  <c r="H76" i="1"/>
  <c r="G76" i="1"/>
  <c r="F76" i="1"/>
  <c r="J76" i="1"/>
  <c r="J37" i="1"/>
  <c r="H37" i="1"/>
  <c r="G37" i="1"/>
  <c r="F37" i="1"/>
  <c r="H111" i="1"/>
  <c r="G111" i="1"/>
  <c r="F111" i="1"/>
  <c r="J111" i="1"/>
  <c r="L165" i="1"/>
  <c r="J27" i="1"/>
  <c r="H27" i="1"/>
  <c r="F27" i="1"/>
  <c r="L26" i="1"/>
  <c r="J133" i="1"/>
  <c r="H133" i="1"/>
  <c r="F133" i="1"/>
  <c r="F123" i="1"/>
  <c r="G123" i="1"/>
  <c r="H123" i="1"/>
  <c r="J123" i="1"/>
  <c r="L98" i="1"/>
  <c r="L21" i="1"/>
  <c r="L55" i="1"/>
  <c r="F128" i="1"/>
  <c r="G128" i="1"/>
  <c r="H128" i="1"/>
  <c r="J128" i="1"/>
  <c r="J33" i="1"/>
  <c r="H33" i="1"/>
  <c r="F33" i="1"/>
  <c r="L57" i="1"/>
  <c r="I32" i="1"/>
  <c r="L97" i="1"/>
  <c r="F172" i="1"/>
  <c r="F118" i="1"/>
  <c r="F115" i="1"/>
  <c r="F72" i="1"/>
  <c r="F68" i="1"/>
  <c r="F49" i="1"/>
  <c r="F46" i="1"/>
  <c r="F42" i="1"/>
  <c r="J182" i="1"/>
  <c r="I53" i="1"/>
  <c r="L56" i="1"/>
  <c r="L180" i="1"/>
  <c r="L36" i="1"/>
  <c r="L178" i="1"/>
  <c r="I153" i="1"/>
  <c r="I149" i="1"/>
  <c r="I150" i="1"/>
  <c r="I151" i="1"/>
  <c r="I143" i="1"/>
  <c r="I144" i="1"/>
  <c r="I145" i="1"/>
  <c r="I146" i="1"/>
  <c r="F185" i="1" l="1"/>
  <c r="L32" i="1"/>
  <c r="L53" i="1"/>
  <c r="L65" i="1"/>
  <c r="L179" i="1" l="1"/>
  <c r="L153" i="1"/>
  <c r="I122" i="1"/>
  <c r="I152" i="1"/>
  <c r="J68" i="1"/>
  <c r="L67" i="1"/>
  <c r="H68" i="1"/>
  <c r="L122" i="1" l="1"/>
  <c r="L152" i="1"/>
  <c r="I106" i="1"/>
  <c r="L106" i="1" s="1"/>
  <c r="I107" i="1"/>
  <c r="I109" i="1"/>
  <c r="L177" i="1"/>
  <c r="I174" i="1"/>
  <c r="L176" i="1"/>
  <c r="I175" i="1"/>
  <c r="K175" i="1" s="1"/>
  <c r="L175" i="1" s="1"/>
  <c r="I155" i="1"/>
  <c r="J172" i="1"/>
  <c r="H172" i="1"/>
  <c r="I171" i="1"/>
  <c r="I172" i="1" s="1"/>
  <c r="G172" i="1"/>
  <c r="J169" i="1"/>
  <c r="H169" i="1"/>
  <c r="I168" i="1"/>
  <c r="I167" i="1"/>
  <c r="I166" i="1"/>
  <c r="I148" i="1"/>
  <c r="I147" i="1"/>
  <c r="I142" i="1"/>
  <c r="I141" i="1"/>
  <c r="I140" i="1"/>
  <c r="I139" i="1"/>
  <c r="I138" i="1"/>
  <c r="I137" i="1"/>
  <c r="I136" i="1"/>
  <c r="I130" i="1"/>
  <c r="G133" i="1"/>
  <c r="I125" i="1"/>
  <c r="L121" i="1"/>
  <c r="I123" i="1"/>
  <c r="J118" i="1"/>
  <c r="H118" i="1"/>
  <c r="I127" i="1"/>
  <c r="I126" i="1"/>
  <c r="J115" i="1"/>
  <c r="H115" i="1"/>
  <c r="I114" i="1"/>
  <c r="I113" i="1"/>
  <c r="I95" i="1"/>
  <c r="I94" i="1"/>
  <c r="L93" i="1"/>
  <c r="I92" i="1"/>
  <c r="I91" i="1"/>
  <c r="L90" i="1"/>
  <c r="I89" i="1"/>
  <c r="I88" i="1"/>
  <c r="I87" i="1"/>
  <c r="I86" i="1"/>
  <c r="I85" i="1"/>
  <c r="I84" i="1"/>
  <c r="I83" i="1"/>
  <c r="I82" i="1"/>
  <c r="I81" i="1"/>
  <c r="K81" i="1" s="1"/>
  <c r="I110" i="1"/>
  <c r="L80" i="1"/>
  <c r="I79" i="1"/>
  <c r="I78" i="1"/>
  <c r="H157" i="1"/>
  <c r="I74" i="1"/>
  <c r="I76" i="1" s="1"/>
  <c r="J72" i="1"/>
  <c r="H72" i="1"/>
  <c r="I71" i="1"/>
  <c r="L64" i="1"/>
  <c r="I62" i="1"/>
  <c r="I63" i="1"/>
  <c r="I61" i="1"/>
  <c r="I54" i="1"/>
  <c r="I51" i="1"/>
  <c r="I52" i="1"/>
  <c r="J49" i="1"/>
  <c r="H49" i="1"/>
  <c r="G49" i="1"/>
  <c r="I48" i="1"/>
  <c r="J46" i="1"/>
  <c r="H46" i="1"/>
  <c r="L45" i="1"/>
  <c r="I46" i="1"/>
  <c r="J42" i="1"/>
  <c r="H42" i="1"/>
  <c r="I41" i="1"/>
  <c r="I40" i="1"/>
  <c r="I35" i="1"/>
  <c r="I37" i="1" s="1"/>
  <c r="I31" i="1"/>
  <c r="I24" i="1"/>
  <c r="G27" i="1"/>
  <c r="I19" i="1"/>
  <c r="L17" i="1"/>
  <c r="I18" i="1"/>
  <c r="I16" i="1"/>
  <c r="L9" i="1"/>
  <c r="I182" i="1" l="1"/>
  <c r="I163" i="1"/>
  <c r="L16" i="1"/>
  <c r="I22" i="1"/>
  <c r="I104" i="1"/>
  <c r="I157" i="1"/>
  <c r="K86" i="1"/>
  <c r="L86" i="1" s="1"/>
  <c r="I49" i="1"/>
  <c r="K48" i="1"/>
  <c r="L85" i="1"/>
  <c r="L82" i="1"/>
  <c r="I27" i="1"/>
  <c r="K84" i="1"/>
  <c r="L84" i="1" s="1"/>
  <c r="L31" i="1"/>
  <c r="L89" i="1"/>
  <c r="L110" i="1"/>
  <c r="L13" i="1"/>
  <c r="L83" i="1"/>
  <c r="L81" i="1"/>
  <c r="L154" i="1"/>
  <c r="I111" i="1"/>
  <c r="L88" i="1"/>
  <c r="I133" i="1"/>
  <c r="I59" i="1"/>
  <c r="I128" i="1"/>
  <c r="G33" i="1"/>
  <c r="I33" i="1"/>
  <c r="L30" i="1"/>
  <c r="L62" i="1"/>
  <c r="L109" i="1"/>
  <c r="L139" i="1"/>
  <c r="L12" i="1"/>
  <c r="L138" i="1"/>
  <c r="L54" i="1"/>
  <c r="G68" i="1"/>
  <c r="I68" i="1"/>
  <c r="L29" i="1"/>
  <c r="L149" i="1"/>
  <c r="L96" i="1"/>
  <c r="L91" i="1"/>
  <c r="G42" i="1"/>
  <c r="L126" i="1"/>
  <c r="L143" i="1"/>
  <c r="L131" i="1"/>
  <c r="L137" i="1"/>
  <c r="L142" i="1"/>
  <c r="L145" i="1"/>
  <c r="K78" i="1"/>
  <c r="G115" i="1"/>
  <c r="I42" i="1"/>
  <c r="I118" i="1"/>
  <c r="G46" i="1"/>
  <c r="K70" i="1"/>
  <c r="L166" i="1"/>
  <c r="L11" i="1"/>
  <c r="L41" i="1"/>
  <c r="L140" i="1"/>
  <c r="L141" i="1"/>
  <c r="L167" i="1"/>
  <c r="L39" i="1"/>
  <c r="K123" i="1"/>
  <c r="L147" i="1"/>
  <c r="L151" i="1"/>
  <c r="I169" i="1"/>
  <c r="L107" i="1"/>
  <c r="K37" i="1"/>
  <c r="L63" i="1"/>
  <c r="L71" i="1"/>
  <c r="L94" i="1"/>
  <c r="L40" i="1"/>
  <c r="L75" i="1"/>
  <c r="L95" i="1"/>
  <c r="K135" i="1"/>
  <c r="G72" i="1"/>
  <c r="G118" i="1"/>
  <c r="L87" i="1"/>
  <c r="I115" i="1"/>
  <c r="L130" i="1"/>
  <c r="L168" i="1"/>
  <c r="L92" i="1"/>
  <c r="L114" i="1"/>
  <c r="L144" i="1"/>
  <c r="L146" i="1"/>
  <c r="L150" i="1"/>
  <c r="K61" i="1"/>
  <c r="I72" i="1"/>
  <c r="G169" i="1"/>
  <c r="L79" i="1"/>
  <c r="K163" i="1" l="1"/>
  <c r="K104" i="1"/>
  <c r="L136" i="1"/>
  <c r="K157" i="1"/>
  <c r="L19" i="1"/>
  <c r="K22" i="1"/>
  <c r="K14" i="1"/>
  <c r="L74" i="1"/>
  <c r="L76" i="1" s="1"/>
  <c r="K76" i="1"/>
  <c r="K111" i="1"/>
  <c r="L24" i="1"/>
  <c r="L27" i="1" s="1"/>
  <c r="L132" i="1"/>
  <c r="L133" i="1" s="1"/>
  <c r="K133" i="1"/>
  <c r="L111" i="1"/>
  <c r="L127" i="1"/>
  <c r="K128" i="1"/>
  <c r="L51" i="1"/>
  <c r="L59" i="1" s="1"/>
  <c r="K33" i="1"/>
  <c r="L169" i="1"/>
  <c r="L42" i="1"/>
  <c r="L174" i="1"/>
  <c r="L182" i="1" s="1"/>
  <c r="K182" i="1"/>
  <c r="L78" i="1"/>
  <c r="L104" i="1" s="1"/>
  <c r="L10" i="1"/>
  <c r="L14" i="1" s="1"/>
  <c r="L120" i="1"/>
  <c r="L123" i="1" s="1"/>
  <c r="L135" i="1"/>
  <c r="K68" i="1"/>
  <c r="L52" i="1"/>
  <c r="L155" i="1"/>
  <c r="L33" i="1"/>
  <c r="L18" i="1"/>
  <c r="L125" i="1"/>
  <c r="K72" i="1"/>
  <c r="K115" i="1"/>
  <c r="K42" i="1"/>
  <c r="L70" i="1"/>
  <c r="L72" i="1" s="1"/>
  <c r="L113" i="1"/>
  <c r="L115" i="1" s="1"/>
  <c r="K169" i="1"/>
  <c r="L35" i="1"/>
  <c r="L37" i="1" s="1"/>
  <c r="L61" i="1"/>
  <c r="L68" i="1" s="1"/>
  <c r="L171" i="1"/>
  <c r="L172" i="1" s="1"/>
  <c r="K172" i="1"/>
  <c r="L117" i="1"/>
  <c r="L118" i="1" s="1"/>
  <c r="K118" i="1"/>
  <c r="K49" i="1"/>
  <c r="L48" i="1"/>
  <c r="L49" i="1" s="1"/>
  <c r="L44" i="1"/>
  <c r="L46" i="1" s="1"/>
  <c r="K46" i="1"/>
  <c r="L157" i="1" l="1"/>
  <c r="L22" i="1"/>
  <c r="L128" i="1"/>
  <c r="L185" i="1" l="1"/>
</calcChain>
</file>

<file path=xl/sharedStrings.xml><?xml version="1.0" encoding="utf-8"?>
<sst xmlns="http://schemas.openxmlformats.org/spreadsheetml/2006/main" count="549" uniqueCount="248">
  <si>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</si>
  <si>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</si>
  <si>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</si>
  <si>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</si>
  <si>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</si>
  <si>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</si>
  <si>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</si>
  <si>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</si>
  <si>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</si>
  <si>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</si>
  <si>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</si>
  <si>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</si>
  <si>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</si>
  <si>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</si>
  <si>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</si>
  <si>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</si>
  <si>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</si>
  <si>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</si>
  <si>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</si>
  <si>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</si>
  <si>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</si>
  <si>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</si>
  <si>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</si>
  <si>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</si>
  <si>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</si>
  <si>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</si>
  <si>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</si>
  <si>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</si>
  <si>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</si>
  <si>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</si>
  <si>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</si>
  <si>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</si>
  <si>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</si>
  <si>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</si>
  <si>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</si>
  <si>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</si>
  <si>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</si>
  <si>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</si>
  <si>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</si>
  <si>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</si>
  <si>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</si>
  <si>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</si>
  <si>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</si>
  <si>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</si>
  <si>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</si>
  <si>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</si>
  <si>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</si>
  <si>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</si>
  <si>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</si>
  <si>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</si>
  <si>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</si>
  <si>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</si>
  <si>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</si>
  <si>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</si>
  <si>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</si>
  <si>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</si>
  <si>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</si>
  <si>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</si>
  <si>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</si>
  <si>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</si>
  <si>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</si>
  <si>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</si>
  <si>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</si>
  <si>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</si>
  <si>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</si>
  <si>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</si>
  <si>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</si>
  <si>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</si>
  <si>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</si>
  <si>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</si>
  <si>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</si>
  <si>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</si>
  <si>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</si>
  <si>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</si>
  <si>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</si>
  <si>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</si>
  <si>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</si>
  <si>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</si>
  <si>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</si>
  <si>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</si>
  <si>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</si>
  <si>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</si>
  <si>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</si>
  <si>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</si>
  <si>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</si>
  <si>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</si>
  <si>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</si>
  <si>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</si>
  <si>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</si>
  <si>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</si>
  <si>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</si>
  <si>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</si>
  <si>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</si>
  <si>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</si>
  <si>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</si>
  <si>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</si>
  <si>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</si>
  <si>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</si>
  <si>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</si>
  <si>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</si>
  <si>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</si>
  <si>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</si>
  <si>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</si>
  <si>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</si>
  <si>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</si>
  <si>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</si>
  <si>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</si>
  <si>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</si>
  <si>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</si>
  <si>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</si>
  <si>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</si>
  <si>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</si>
  <si>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</si>
  <si>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</si>
  <si>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</si>
  <si>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</si>
  <si>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</si>
  <si>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</si>
  <si>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</si>
  <si>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</si>
  <si>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</si>
  <si>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</si>
  <si>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</si>
  <si>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</si>
  <si>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</si>
  <si>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</si>
  <si>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</si>
  <si>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</si>
  <si>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</si>
  <si>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</si>
  <si>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</si>
  <si>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</si>
  <si>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</si>
  <si>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</si>
  <si>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</si>
  <si>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</si>
  <si>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</si>
  <si>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</si>
  <si>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</si>
  <si>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</si>
  <si>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</si>
  <si>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</si>
  <si>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</si>
  <si>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</si>
  <si>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</si>
  <si>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</si>
  <si>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</si>
  <si>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</si>
  <si>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</si>
  <si>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ALBELIS BALBUENA</t>
  </si>
  <si>
    <t>NOMBRE Y APELLIDO</t>
  </si>
  <si>
    <t>DANIEL GOMERA</t>
  </si>
  <si>
    <t xml:space="preserve">JOAQUÍN ELÍAS JIMÉNEZ 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</si>
  <si>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</si>
  <si>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</si>
  <si>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</si>
  <si>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</si>
  <si>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</si>
  <si>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</si>
  <si>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</si>
  <si>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</si>
  <si>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</si>
  <si>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</si>
  <si>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</si>
  <si>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</si>
  <si>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</si>
  <si>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</si>
  <si>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</si>
  <si>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</si>
  <si>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</si>
  <si>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</si>
  <si>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</si>
  <si>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</si>
  <si>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</si>
  <si>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</si>
  <si>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</si>
  <si>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</si>
  <si>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</si>
  <si>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</si>
  <si>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</si>
  <si>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</si>
  <si>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</si>
  <si>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</si>
  <si>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</si>
  <si>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</si>
  <si>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</si>
  <si>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</si>
  <si>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</si>
  <si>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</si>
  <si>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</si>
  <si>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</si>
  <si>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</si>
  <si>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RAMÓN SANTIAGO</t>
  </si>
  <si>
    <t>MAYRA SÁNCHEZ</t>
  </si>
  <si>
    <t>KENNY JIMÉNEZ</t>
  </si>
  <si>
    <t>LUÍS ABREU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</si>
  <si>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</si>
  <si>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</si>
  <si>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</si>
  <si>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</si>
  <si>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</si>
  <si>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</si>
  <si>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</si>
  <si>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</si>
  <si>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</si>
  <si>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</si>
  <si>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</si>
  <si>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</si>
  <si>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</si>
  <si>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</si>
  <si>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</si>
  <si>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</si>
  <si>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</si>
  <si>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</si>
  <si>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</si>
  <si>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</si>
  <si>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</si>
  <si>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</si>
  <si>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</si>
  <si>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</si>
  <si>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</si>
  <si>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</si>
  <si>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</si>
  <si>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</si>
  <si>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</si>
  <si>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</si>
  <si>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</si>
  <si>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</si>
  <si>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</si>
  <si>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</si>
  <si>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</si>
  <si>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</si>
  <si>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</si>
  <si>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</si>
  <si>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</si>
  <si>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LUIS RAMÓN ALMONTE</t>
  </si>
  <si>
    <t>CAMILA QUEZADA</t>
  </si>
  <si>
    <t>BENITO HERNANDEZ</t>
  </si>
  <si>
    <t>AUXILIAR ADMINITRATIVO</t>
  </si>
  <si>
    <t>DIVISION DE ANALISIS ECONOMINICO Y COMPETITIVIDAD</t>
  </si>
  <si>
    <t xml:space="preserve">LUIS EDUARDO CESPEDES CONCEPCION </t>
  </si>
  <si>
    <t>FELIX ANTONIO ARVELO ORTEGA</t>
  </si>
  <si>
    <t>AUXILIAR DE ATENCION AL CIUDADANO</t>
  </si>
  <si>
    <t>NÓMINA EMPLEADOS FIJO ABRIL 2025</t>
  </si>
  <si>
    <t>CERTIFICO QUE ESTA NÓMINA DE PAGO ESTA CORRECTA Y COMPLETA Y QUE LAS PERSONAS ENUMERADAS  AL 30 ABRIL 2025 FIGURAN EN LOS RECORDS DE EMPLEADOS FIJO QUE MANTIENE LA INSTITUCIÓN.</t>
  </si>
  <si>
    <t xml:space="preserve">MANUEL DE JESUS BURGOS </t>
  </si>
  <si>
    <t>AMAURYS FRANCISCO RODRIGUEZ PIMENTEL</t>
  </si>
  <si>
    <t>TECNICO DE PLANIFICACION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</si>
</sst>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8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vertical="center"/>
    </xf>
    <xf numFmtId="165" fontId="6" fillId="2" borderId="10" xfId="1" applyFont="1" applyFill="1" applyBorder="1" applyAlignment="1" applyProtection="1">
      <alignment vertical="center"/>
    </xf>
    <xf numFmtId="165" fontId="6" fillId="2" borderId="11" xfId="0" applyNumberFormat="1" applyFont="1" applyFill="1" applyBorder="1" applyAlignment="1">
      <alignment vertical="center"/>
    </xf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9" fillId="4" borderId="11" xfId="0" applyNumberFormat="1" applyFont="1" applyFill="1" applyBorder="1" applyAlignment="1">
      <alignment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165" fontId="7" fillId="0" borderId="0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horizontal="center" vertical="center"/>
      <protection locked="0"/>
    </xf>
    <xf numFmtId="165" fontId="7" fillId="0" borderId="23" xfId="1" applyFont="1" applyFill="1" applyBorder="1" applyAlignment="1" applyProtection="1">
      <alignment vertical="center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8"/>
  <sheetViews>
    <sheetView tabSelected="1" topLeftCell="A71" zoomScale="130" zoomScaleNormal="130" workbookViewId="0">
      <pane xSplit="1" topLeftCell="B1" activePane="topRight" state="frozen"/>
      <selection pane="topRight" activeCell="E204" sqref="E204"/>
    </sheetView>
  </sheetViews>
  <sheetFormatPr defaultColWidth="11.42578125" defaultRowHeight="15" x14ac:dyDescent="0.25"/>
  <cols>
    <col min="1" max="1" width="1.7109375" customWidth="1"/>
    <col min="2" max="2" width="22" bestFit="1" customWidth="1"/>
    <col min="3" max="3" width="10.140625" customWidth="1"/>
    <col min="4" max="4" width="19.28515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86" t="s">
        <v>227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2"/>
    </row>
    <row r="3" spans="1:15" ht="15.75" x14ac:dyDescent="0.25">
      <c r="A3" s="1"/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2"/>
    </row>
    <row r="4" spans="1:15" ht="15.75" x14ac:dyDescent="0.25">
      <c r="A4" s="1"/>
      <c r="B4" s="88" t="s">
        <v>243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2"/>
      <c r="O4" s="53"/>
    </row>
    <row r="5" spans="1:15" ht="15.75" x14ac:dyDescent="0.25">
      <c r="A5" s="1"/>
      <c r="B5" s="84" t="s">
        <v>150</v>
      </c>
      <c r="C5" s="84" t="s">
        <v>201</v>
      </c>
      <c r="D5" s="84" t="s">
        <v>1</v>
      </c>
      <c r="E5" s="84" t="s">
        <v>2</v>
      </c>
      <c r="F5" s="85" t="s">
        <v>3</v>
      </c>
      <c r="G5" s="85" t="s">
        <v>4</v>
      </c>
      <c r="H5" s="85"/>
      <c r="I5" s="85"/>
      <c r="J5" s="85" t="s">
        <v>5</v>
      </c>
      <c r="K5" s="85" t="s">
        <v>6</v>
      </c>
      <c r="L5" s="89" t="s">
        <v>7</v>
      </c>
      <c r="M5" s="2"/>
    </row>
    <row r="6" spans="1:15" x14ac:dyDescent="0.25">
      <c r="A6" s="1"/>
      <c r="B6" s="84"/>
      <c r="C6" s="84"/>
      <c r="D6" s="84"/>
      <c r="E6" s="84"/>
      <c r="F6" s="85"/>
      <c r="G6" s="90" t="s">
        <v>8</v>
      </c>
      <c r="H6" s="90" t="s">
        <v>9</v>
      </c>
      <c r="I6" s="90" t="s">
        <v>10</v>
      </c>
      <c r="J6" s="85"/>
      <c r="K6" s="85"/>
      <c r="L6" s="89"/>
      <c r="M6" s="2"/>
    </row>
    <row r="7" spans="1:15" x14ac:dyDescent="0.25">
      <c r="A7" s="1"/>
      <c r="B7" s="84"/>
      <c r="C7" s="84"/>
      <c r="D7" s="84"/>
      <c r="E7" s="84"/>
      <c r="F7" s="85"/>
      <c r="G7" s="91"/>
      <c r="H7" s="91"/>
      <c r="I7" s="91"/>
      <c r="J7" s="85"/>
      <c r="K7" s="85"/>
      <c r="L7" s="89"/>
      <c r="M7" s="2"/>
    </row>
    <row r="8" spans="1:15" ht="15.75" x14ac:dyDescent="0.25">
      <c r="A8" s="1"/>
      <c r="B8" s="78" t="s">
        <v>155</v>
      </c>
      <c r="C8" s="79"/>
      <c r="D8" s="79"/>
      <c r="E8" s="79"/>
      <c r="F8" s="79"/>
      <c r="G8" s="79"/>
      <c r="H8" s="79"/>
      <c r="I8" s="79"/>
      <c r="J8" s="79"/>
      <c r="K8" s="79"/>
      <c r="L8" s="82"/>
      <c r="M8" s="2"/>
    </row>
    <row r="9" spans="1:15" ht="31.5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v>167207.45000000001</v>
      </c>
      <c r="L9" s="8">
        <f t="shared" ref="L9" si="0">F9-K9</f>
        <v>160592.54999999999</v>
      </c>
      <c r="M9" s="2"/>
    </row>
    <row r="10" spans="1:15" ht="31.5" x14ac:dyDescent="0.25">
      <c r="A10" s="1"/>
      <c r="B10" s="4" t="s">
        <v>156</v>
      </c>
      <c r="C10" s="5" t="s">
        <v>15</v>
      </c>
      <c r="D10" s="4" t="s">
        <v>16</v>
      </c>
      <c r="E10" s="4" t="s">
        <v>202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v>64079.55</v>
      </c>
      <c r="L10" s="8">
        <f>F10-K10</f>
        <v>175500.45</v>
      </c>
      <c r="M10" s="2"/>
    </row>
    <row r="11" spans="1:15" ht="31.5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32728.94</v>
      </c>
      <c r="L11" s="8">
        <f>F11-K11</f>
        <v>42271.06</v>
      </c>
      <c r="M11" s="2"/>
    </row>
    <row r="12" spans="1:15" ht="31.5" x14ac:dyDescent="0.25">
      <c r="A12" s="1"/>
      <c r="B12" s="4" t="s">
        <v>133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2">+F12*0.0304</f>
        <v>1763.2</v>
      </c>
      <c r="J12" s="10">
        <v>2425</v>
      </c>
      <c r="K12" s="10">
        <v>5852.8</v>
      </c>
      <c r="L12" s="11">
        <f>F12-K12</f>
        <v>52147.199999999997</v>
      </c>
      <c r="M12" s="2"/>
    </row>
    <row r="13" spans="1:15" ht="48" thickBot="1" x14ac:dyDescent="0.3">
      <c r="A13" s="1"/>
      <c r="B13" s="4" t="s">
        <v>20</v>
      </c>
      <c r="C13" s="5" t="s">
        <v>15</v>
      </c>
      <c r="D13" s="4" t="s">
        <v>225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2"/>
        <v>2280</v>
      </c>
      <c r="J13" s="7">
        <v>20142.91</v>
      </c>
      <c r="K13" s="7">
        <v>26961.97</v>
      </c>
      <c r="L13" s="8">
        <f>F13-K13</f>
        <v>48038.03</v>
      </c>
      <c r="M13" s="2"/>
    </row>
    <row r="14" spans="1:15" ht="16.5" thickBot="1" x14ac:dyDescent="0.3">
      <c r="A14" s="1"/>
      <c r="B14" s="72"/>
      <c r="C14" s="73"/>
      <c r="D14" s="73"/>
      <c r="E14" s="73"/>
      <c r="F14" s="16">
        <f t="shared" ref="F14:L14" si="3">SUM(F9:F13)</f>
        <v>775380</v>
      </c>
      <c r="G14" s="17">
        <f t="shared" si="3"/>
        <v>22253.405999999999</v>
      </c>
      <c r="H14" s="17">
        <f t="shared" si="3"/>
        <v>127384.18000000001</v>
      </c>
      <c r="I14" s="18">
        <f t="shared" si="3"/>
        <v>18089.52</v>
      </c>
      <c r="J14" s="18">
        <f t="shared" si="3"/>
        <v>131907.71</v>
      </c>
      <c r="K14" s="19">
        <f t="shared" si="3"/>
        <v>296830.70999999996</v>
      </c>
      <c r="L14" s="20">
        <f t="shared" si="3"/>
        <v>478549.29000000004</v>
      </c>
      <c r="M14" s="2"/>
      <c r="N14" s="34"/>
    </row>
    <row r="15" spans="1:15" ht="15.75" x14ac:dyDescent="0.25">
      <c r="A15" s="1"/>
      <c r="B15" s="83" t="s">
        <v>157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2"/>
    </row>
    <row r="16" spans="1:15" ht="31.5" x14ac:dyDescent="0.25">
      <c r="A16" s="1"/>
      <c r="B16" s="4" t="s">
        <v>23</v>
      </c>
      <c r="C16" s="5" t="s">
        <v>12</v>
      </c>
      <c r="D16" s="4" t="s">
        <v>139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v>69528.240000000005</v>
      </c>
      <c r="L16" s="8">
        <f t="shared" ref="L16:L21" si="4">F16-K16</f>
        <v>85471.76</v>
      </c>
      <c r="M16" s="2"/>
    </row>
    <row r="17" spans="1:15" ht="31.5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v>23222.39</v>
      </c>
      <c r="L17" s="8">
        <f t="shared" si="4"/>
        <v>16777.61</v>
      </c>
      <c r="M17" s="2"/>
    </row>
    <row r="18" spans="1:15" ht="15.75" x14ac:dyDescent="0.25">
      <c r="A18" s="1"/>
      <c r="B18" s="4" t="s">
        <v>24</v>
      </c>
      <c r="C18" s="5" t="s">
        <v>15</v>
      </c>
      <c r="D18" s="4" t="s">
        <v>138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v>9657.5</v>
      </c>
      <c r="L18" s="8">
        <f t="shared" si="4"/>
        <v>65342.5</v>
      </c>
      <c r="M18" s="2"/>
    </row>
    <row r="19" spans="1:15" ht="31.5" x14ac:dyDescent="0.25">
      <c r="A19" s="1"/>
      <c r="B19" s="4" t="s">
        <v>158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3984.5</v>
      </c>
      <c r="L19" s="11">
        <f t="shared" si="4"/>
        <v>41015.5</v>
      </c>
      <c r="M19" s="2"/>
    </row>
    <row r="20" spans="1:15" ht="31.5" x14ac:dyDescent="0.25">
      <c r="A20" s="1"/>
      <c r="B20" s="4" t="s">
        <v>236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0</v>
      </c>
      <c r="K20" s="7">
        <v>2393.5</v>
      </c>
      <c r="L20" s="8">
        <f t="shared" si="4"/>
        <v>32606.5</v>
      </c>
      <c r="M20" s="2"/>
    </row>
    <row r="21" spans="1:15" ht="31.5" x14ac:dyDescent="0.25">
      <c r="A21" s="1"/>
      <c r="B21" s="12" t="s">
        <v>168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0</v>
      </c>
      <c r="I21" s="7">
        <f>+F21*0.0304</f>
        <v>1216</v>
      </c>
      <c r="J21" s="7">
        <v>3778.67</v>
      </c>
      <c r="K21" s="7">
        <v>6142.67</v>
      </c>
      <c r="L21" s="8">
        <f t="shared" si="4"/>
        <v>33857.33</v>
      </c>
      <c r="M21" s="2"/>
      <c r="O21" s="35"/>
    </row>
    <row r="22" spans="1:15" ht="16.5" thickBot="1" x14ac:dyDescent="0.3">
      <c r="A22" s="1"/>
      <c r="B22" s="72"/>
      <c r="C22" s="73"/>
      <c r="D22" s="73"/>
      <c r="E22" s="73"/>
      <c r="F22" s="36">
        <f t="shared" ref="F22:L22" si="5">SUM(F16:F21)</f>
        <v>390000</v>
      </c>
      <c r="G22" s="26">
        <f t="shared" si="5"/>
        <v>11193</v>
      </c>
      <c r="H22" s="26">
        <f t="shared" si="5"/>
        <v>32170.690000000006</v>
      </c>
      <c r="I22" s="27">
        <f t="shared" si="5"/>
        <v>11856</v>
      </c>
      <c r="J22" s="27">
        <f t="shared" si="5"/>
        <v>71512.06</v>
      </c>
      <c r="K22" s="28">
        <f t="shared" si="5"/>
        <v>114928.8</v>
      </c>
      <c r="L22" s="29">
        <f t="shared" si="5"/>
        <v>275071.2</v>
      </c>
      <c r="M22" s="2"/>
      <c r="N22" s="34"/>
    </row>
    <row r="23" spans="1:15" ht="15.75" x14ac:dyDescent="0.25">
      <c r="A23" s="1"/>
      <c r="B23" s="83" t="s">
        <v>160</v>
      </c>
      <c r="C23" s="76"/>
      <c r="D23" s="76"/>
      <c r="E23" s="76"/>
      <c r="F23" s="76"/>
      <c r="G23" s="76"/>
      <c r="H23" s="76"/>
      <c r="I23" s="76"/>
      <c r="J23" s="76"/>
      <c r="K23" s="76"/>
      <c r="L23" s="77"/>
      <c r="M23" s="2"/>
    </row>
    <row r="24" spans="1:15" ht="47.25" x14ac:dyDescent="0.25">
      <c r="A24" s="1"/>
      <c r="B24" s="4" t="s">
        <v>159</v>
      </c>
      <c r="C24" s="5" t="s">
        <v>15</v>
      </c>
      <c r="D24" s="4" t="s">
        <v>140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4175.92</v>
      </c>
      <c r="K24" s="10">
        <v>24471.95</v>
      </c>
      <c r="L24" s="8">
        <f>F24-K24</f>
        <v>50528.05</v>
      </c>
      <c r="M24" s="2"/>
    </row>
    <row r="25" spans="1:15" ht="47.25" x14ac:dyDescent="0.25">
      <c r="A25" s="1"/>
      <c r="B25" s="4" t="s">
        <v>246</v>
      </c>
      <c r="C25" s="5" t="s">
        <v>12</v>
      </c>
      <c r="D25" s="4" t="s">
        <v>247</v>
      </c>
      <c r="E25" s="4" t="s">
        <v>19</v>
      </c>
      <c r="F25" s="9">
        <v>55000</v>
      </c>
      <c r="G25" s="9">
        <v>1578.5</v>
      </c>
      <c r="H25" s="9">
        <v>0</v>
      </c>
      <c r="I25" s="7">
        <v>1672</v>
      </c>
      <c r="J25" s="10">
        <v>13409.5</v>
      </c>
      <c r="K25" s="10">
        <v>16660</v>
      </c>
      <c r="L25" s="8">
        <f>F25-K25</f>
        <v>38340</v>
      </c>
      <c r="M25" s="2"/>
    </row>
    <row r="26" spans="1:15" ht="32.25" thickBot="1" x14ac:dyDescent="0.3">
      <c r="A26" s="1"/>
      <c r="B26" s="4" t="s">
        <v>149</v>
      </c>
      <c r="C26" s="5" t="s">
        <v>15</v>
      </c>
      <c r="D26" s="4" t="s">
        <v>203</v>
      </c>
      <c r="E26" s="4" t="s">
        <v>21</v>
      </c>
      <c r="F26" s="9">
        <v>60000</v>
      </c>
      <c r="G26" s="9">
        <f>F26*0.0287</f>
        <v>1722</v>
      </c>
      <c r="H26" s="9">
        <v>3486.68</v>
      </c>
      <c r="I26" s="7">
        <f>+F26*0.0304</f>
        <v>1824</v>
      </c>
      <c r="J26" s="10">
        <v>3919.29</v>
      </c>
      <c r="K26" s="10">
        <v>9686.51</v>
      </c>
      <c r="L26" s="11">
        <f>F26-K26</f>
        <v>50313.49</v>
      </c>
      <c r="M26" s="2"/>
    </row>
    <row r="27" spans="1:15" ht="16.5" thickBot="1" x14ac:dyDescent="0.3">
      <c r="A27" s="1"/>
      <c r="B27" s="72"/>
      <c r="C27" s="73"/>
      <c r="D27" s="73"/>
      <c r="E27" s="73"/>
      <c r="F27" s="16">
        <f t="shared" ref="F27:L27" si="6">SUM(F24:F26)</f>
        <v>190000</v>
      </c>
      <c r="G27" s="17">
        <f t="shared" si="6"/>
        <v>5453</v>
      </c>
      <c r="H27" s="17">
        <f t="shared" si="6"/>
        <v>9109.869999999999</v>
      </c>
      <c r="I27" s="18">
        <f t="shared" si="6"/>
        <v>5776</v>
      </c>
      <c r="J27" s="18">
        <f t="shared" si="6"/>
        <v>21504.71</v>
      </c>
      <c r="K27" s="19">
        <f t="shared" si="6"/>
        <v>50818.46</v>
      </c>
      <c r="L27" s="20">
        <f t="shared" si="6"/>
        <v>139181.54</v>
      </c>
      <c r="M27" s="2"/>
    </row>
    <row r="28" spans="1:15" ht="15.75" x14ac:dyDescent="0.25">
      <c r="A28" s="1"/>
      <c r="B28" s="74" t="s">
        <v>0</v>
      </c>
      <c r="C28" s="75"/>
      <c r="D28" s="75"/>
      <c r="E28" s="75"/>
      <c r="F28" s="76"/>
      <c r="G28" s="76"/>
      <c r="H28" s="76"/>
      <c r="I28" s="76"/>
      <c r="J28" s="76"/>
      <c r="K28" s="76"/>
      <c r="L28" s="77"/>
      <c r="M28" s="2"/>
    </row>
    <row r="29" spans="1:15" ht="63" x14ac:dyDescent="0.25">
      <c r="A29" s="1"/>
      <c r="B29" s="4" t="s">
        <v>27</v>
      </c>
      <c r="C29" s="5" t="s">
        <v>15</v>
      </c>
      <c r="D29" s="4" t="s">
        <v>28</v>
      </c>
      <c r="E29" s="4" t="s">
        <v>28</v>
      </c>
      <c r="F29" s="6">
        <v>155000</v>
      </c>
      <c r="G29" s="6">
        <f>F29*0.0287</f>
        <v>4448.5</v>
      </c>
      <c r="H29" s="6">
        <v>24613.88</v>
      </c>
      <c r="I29" s="7">
        <f>F29*0.0304</f>
        <v>4712</v>
      </c>
      <c r="J29" s="7">
        <v>34926.32</v>
      </c>
      <c r="K29" s="7">
        <v>86100.7</v>
      </c>
      <c r="L29" s="8">
        <f>F29-K29</f>
        <v>68899.3</v>
      </c>
      <c r="M29" s="2"/>
    </row>
    <row r="30" spans="1:15" ht="31.5" x14ac:dyDescent="0.25">
      <c r="A30" s="1"/>
      <c r="B30" s="4" t="s">
        <v>29</v>
      </c>
      <c r="C30" s="5" t="s">
        <v>15</v>
      </c>
      <c r="D30" s="4" t="s">
        <v>137</v>
      </c>
      <c r="E30" s="4" t="s">
        <v>19</v>
      </c>
      <c r="F30" s="6">
        <v>47000</v>
      </c>
      <c r="G30" s="6">
        <f>F30*0.0287</f>
        <v>1348.9</v>
      </c>
      <c r="H30" s="6">
        <v>1173.28</v>
      </c>
      <c r="I30" s="7">
        <f>F30*0.0304</f>
        <v>1428.8</v>
      </c>
      <c r="J30" s="7">
        <v>24275.8</v>
      </c>
      <c r="K30" s="7">
        <v>21508.17</v>
      </c>
      <c r="L30" s="8">
        <f t="shared" ref="L30:L32" si="7">F30-K30</f>
        <v>25491.83</v>
      </c>
      <c r="M30" s="2"/>
    </row>
    <row r="31" spans="1:15" ht="47.25" x14ac:dyDescent="0.25">
      <c r="A31" s="1"/>
      <c r="B31" s="4" t="s">
        <v>30</v>
      </c>
      <c r="C31" s="5" t="s">
        <v>15</v>
      </c>
      <c r="D31" s="4" t="s">
        <v>141</v>
      </c>
      <c r="E31" s="4" t="s">
        <v>19</v>
      </c>
      <c r="F31" s="6">
        <v>40000</v>
      </c>
      <c r="G31" s="6">
        <f>F31*0.0287</f>
        <v>1148</v>
      </c>
      <c r="H31" s="6">
        <v>0</v>
      </c>
      <c r="I31" s="7">
        <f>+F31*0.0304</f>
        <v>1216</v>
      </c>
      <c r="J31" s="7">
        <v>2125</v>
      </c>
      <c r="K31" s="7">
        <v>7146.14</v>
      </c>
      <c r="L31" s="8">
        <f t="shared" si="7"/>
        <v>32853.86</v>
      </c>
      <c r="M31" s="2"/>
    </row>
    <row r="32" spans="1:15" ht="32.25" thickBot="1" x14ac:dyDescent="0.3">
      <c r="A32" s="1"/>
      <c r="B32" s="4" t="s">
        <v>146</v>
      </c>
      <c r="C32" s="5" t="s">
        <v>15</v>
      </c>
      <c r="D32" s="4" t="s">
        <v>26</v>
      </c>
      <c r="E32" s="4" t="s">
        <v>19</v>
      </c>
      <c r="F32" s="9">
        <v>42000</v>
      </c>
      <c r="G32" s="9">
        <f>F32*0.0287</f>
        <v>1205.4000000000001</v>
      </c>
      <c r="H32" s="9">
        <v>345.83</v>
      </c>
      <c r="I32" s="10">
        <f>+F32*0.0304</f>
        <v>1276.8</v>
      </c>
      <c r="J32" s="10">
        <v>10788.22</v>
      </c>
      <c r="K32" s="7">
        <v>16583.669999999998</v>
      </c>
      <c r="L32" s="11">
        <f t="shared" si="7"/>
        <v>25416.33</v>
      </c>
      <c r="M32" s="2"/>
    </row>
    <row r="33" spans="1:13" ht="16.5" thickBot="1" x14ac:dyDescent="0.3">
      <c r="A33" s="1"/>
      <c r="B33" s="72"/>
      <c r="C33" s="73"/>
      <c r="D33" s="73"/>
      <c r="E33" s="73"/>
      <c r="F33" s="16">
        <f t="shared" ref="F33:L33" si="8">SUM(F29:F32)</f>
        <v>284000</v>
      </c>
      <c r="G33" s="17">
        <f t="shared" si="8"/>
        <v>8150.7999999999993</v>
      </c>
      <c r="H33" s="17">
        <f t="shared" si="8"/>
        <v>26132.99</v>
      </c>
      <c r="I33" s="18">
        <f t="shared" si="8"/>
        <v>8633.6</v>
      </c>
      <c r="J33" s="18">
        <f t="shared" si="8"/>
        <v>72115.34</v>
      </c>
      <c r="K33" s="19">
        <f t="shared" si="8"/>
        <v>131338.68</v>
      </c>
      <c r="L33" s="65">
        <f t="shared" si="8"/>
        <v>152661.32</v>
      </c>
      <c r="M33" s="2"/>
    </row>
    <row r="34" spans="1:13" ht="15.75" x14ac:dyDescent="0.25">
      <c r="A34" s="1"/>
      <c r="B34" s="74" t="s">
        <v>161</v>
      </c>
      <c r="C34" s="75"/>
      <c r="D34" s="75"/>
      <c r="E34" s="75"/>
      <c r="F34" s="76"/>
      <c r="G34" s="76"/>
      <c r="H34" s="76"/>
      <c r="I34" s="76"/>
      <c r="J34" s="76"/>
      <c r="K34" s="76"/>
      <c r="L34" s="77"/>
      <c r="M34" s="2"/>
    </row>
    <row r="35" spans="1:13" ht="31.5" x14ac:dyDescent="0.25">
      <c r="A35" s="1"/>
      <c r="B35" s="4" t="s">
        <v>31</v>
      </c>
      <c r="C35" s="5" t="s">
        <v>12</v>
      </c>
      <c r="D35" s="4" t="s">
        <v>142</v>
      </c>
      <c r="E35" s="4" t="s">
        <v>19</v>
      </c>
      <c r="F35" s="6">
        <v>46000</v>
      </c>
      <c r="G35" s="6">
        <f>+F35*0.0287</f>
        <v>1320.2</v>
      </c>
      <c r="H35" s="6">
        <v>1289.46</v>
      </c>
      <c r="I35" s="7">
        <f>+F35*0.0304</f>
        <v>1398.4</v>
      </c>
      <c r="J35" s="7">
        <v>2425</v>
      </c>
      <c r="K35" s="7">
        <v>7277.97</v>
      </c>
      <c r="L35" s="8">
        <f>F35-K35</f>
        <v>38722.03</v>
      </c>
      <c r="M35" s="2"/>
    </row>
    <row r="36" spans="1:13" ht="32.25" thickBot="1" x14ac:dyDescent="0.3">
      <c r="A36" s="1"/>
      <c r="B36" s="12" t="s">
        <v>162</v>
      </c>
      <c r="C36" s="5" t="s">
        <v>15</v>
      </c>
      <c r="D36" s="12" t="s">
        <v>228</v>
      </c>
      <c r="E36" s="4" t="s">
        <v>19</v>
      </c>
      <c r="F36" s="9">
        <v>46000</v>
      </c>
      <c r="G36" s="6">
        <f>+F36*0.0287</f>
        <v>1320.2</v>
      </c>
      <c r="H36" s="9">
        <v>1289.46</v>
      </c>
      <c r="I36" s="7">
        <f>+F36*0.0304</f>
        <v>1398.4</v>
      </c>
      <c r="J36" s="10">
        <v>8125</v>
      </c>
      <c r="K36" s="10">
        <v>12843.6</v>
      </c>
      <c r="L36" s="11">
        <f>F36-K36</f>
        <v>33156.400000000001</v>
      </c>
      <c r="M36" s="2"/>
    </row>
    <row r="37" spans="1:13" ht="16.5" thickBot="1" x14ac:dyDescent="0.3">
      <c r="A37" s="1"/>
      <c r="B37" s="72"/>
      <c r="C37" s="73"/>
      <c r="D37" s="73"/>
      <c r="E37" s="73"/>
      <c r="F37" s="16">
        <f t="shared" ref="F37:L37" si="9">SUM(F35:F36)</f>
        <v>92000</v>
      </c>
      <c r="G37" s="17">
        <f t="shared" si="9"/>
        <v>2640.4</v>
      </c>
      <c r="H37" s="17">
        <f t="shared" si="9"/>
        <v>2578.92</v>
      </c>
      <c r="I37" s="18">
        <f t="shared" si="9"/>
        <v>2796.8</v>
      </c>
      <c r="J37" s="18">
        <f t="shared" si="9"/>
        <v>10550</v>
      </c>
      <c r="K37" s="19">
        <f t="shared" si="9"/>
        <v>20121.57</v>
      </c>
      <c r="L37" s="20">
        <f t="shared" si="9"/>
        <v>71878.429999999993</v>
      </c>
      <c r="M37" s="2"/>
    </row>
    <row r="38" spans="1:13" ht="15.75" x14ac:dyDescent="0.25">
      <c r="A38" s="1"/>
      <c r="B38" s="78" t="s">
        <v>163</v>
      </c>
      <c r="C38" s="79"/>
      <c r="D38" s="79"/>
      <c r="E38" s="79"/>
      <c r="F38" s="80"/>
      <c r="G38" s="80"/>
      <c r="H38" s="80"/>
      <c r="I38" s="80"/>
      <c r="J38" s="80"/>
      <c r="K38" s="80"/>
      <c r="L38" s="81"/>
      <c r="M38" s="2"/>
    </row>
    <row r="39" spans="1:13" ht="63" x14ac:dyDescent="0.25">
      <c r="A39" s="1"/>
      <c r="B39" s="4" t="s">
        <v>33</v>
      </c>
      <c r="C39" s="5" t="s">
        <v>12</v>
      </c>
      <c r="D39" s="4" t="s">
        <v>204</v>
      </c>
      <c r="E39" s="4" t="s">
        <v>21</v>
      </c>
      <c r="F39" s="6">
        <v>155000</v>
      </c>
      <c r="G39" s="6">
        <f>+F39*0.0287</f>
        <v>4448.5</v>
      </c>
      <c r="H39" s="6">
        <v>24185.01</v>
      </c>
      <c r="I39" s="7">
        <f>+F39*0.0304</f>
        <v>4712</v>
      </c>
      <c r="J39" s="7">
        <v>21645.26</v>
      </c>
      <c r="K39" s="10">
        <f t="shared" ref="K39" si="10">SUM(G39:J39)</f>
        <v>54990.76999999999</v>
      </c>
      <c r="L39" s="8">
        <f>F39-K39</f>
        <v>100009.23000000001</v>
      </c>
      <c r="M39" s="2"/>
    </row>
    <row r="40" spans="1:13" ht="31.5" x14ac:dyDescent="0.25">
      <c r="A40" s="1"/>
      <c r="B40" s="12" t="s">
        <v>164</v>
      </c>
      <c r="C40" s="5" t="s">
        <v>12</v>
      </c>
      <c r="D40" s="12" t="s">
        <v>34</v>
      </c>
      <c r="E40" s="4" t="s">
        <v>19</v>
      </c>
      <c r="F40" s="6">
        <v>73000</v>
      </c>
      <c r="G40" s="6">
        <f t="shared" ref="G40:G41" si="11">+F40*0.0287</f>
        <v>2095.1</v>
      </c>
      <c r="H40" s="6">
        <v>5933.02</v>
      </c>
      <c r="I40" s="7">
        <f>+F40*0.0304</f>
        <v>2219.1999999999998</v>
      </c>
      <c r="J40" s="7">
        <v>11801.53</v>
      </c>
      <c r="K40" s="10">
        <v>26154.09</v>
      </c>
      <c r="L40" s="8">
        <f>F40-K40</f>
        <v>46845.91</v>
      </c>
      <c r="M40" s="2"/>
    </row>
    <row r="41" spans="1:13" ht="16.5" thickBot="1" x14ac:dyDescent="0.3">
      <c r="A41" s="1"/>
      <c r="B41" s="12" t="s">
        <v>35</v>
      </c>
      <c r="C41" s="5" t="s">
        <v>12</v>
      </c>
      <c r="D41" s="12" t="s">
        <v>32</v>
      </c>
      <c r="E41" s="12" t="s">
        <v>19</v>
      </c>
      <c r="F41" s="9">
        <v>40000</v>
      </c>
      <c r="G41" s="6">
        <f t="shared" si="11"/>
        <v>1148</v>
      </c>
      <c r="H41" s="9">
        <v>442.65</v>
      </c>
      <c r="I41" s="10">
        <f>+F41*0.0304</f>
        <v>1216</v>
      </c>
      <c r="J41" s="10">
        <v>1325</v>
      </c>
      <c r="K41" s="10">
        <v>3689</v>
      </c>
      <c r="L41" s="11">
        <f>F41-K41</f>
        <v>36311</v>
      </c>
      <c r="M41" s="2"/>
    </row>
    <row r="42" spans="1:13" ht="16.5" thickBot="1" x14ac:dyDescent="0.3">
      <c r="A42" s="1"/>
      <c r="B42" s="72"/>
      <c r="C42" s="73"/>
      <c r="D42" s="73"/>
      <c r="E42" s="73"/>
      <c r="F42" s="16">
        <f>SUM(F39:F41)</f>
        <v>268000</v>
      </c>
      <c r="G42" s="17">
        <f t="shared" ref="G42:K42" si="12">SUM(G39:G41)</f>
        <v>7691.6</v>
      </c>
      <c r="H42" s="17">
        <f t="shared" si="12"/>
        <v>30560.68</v>
      </c>
      <c r="I42" s="18">
        <f t="shared" si="12"/>
        <v>8147.2</v>
      </c>
      <c r="J42" s="18">
        <f t="shared" si="12"/>
        <v>34771.79</v>
      </c>
      <c r="K42" s="19">
        <f t="shared" si="12"/>
        <v>84833.859999999986</v>
      </c>
      <c r="L42" s="20">
        <f>SUM(L39:L41)</f>
        <v>183166.14</v>
      </c>
      <c r="M42" s="2"/>
    </row>
    <row r="43" spans="1:13" ht="15.75" x14ac:dyDescent="0.25">
      <c r="A43" s="1"/>
      <c r="B43" s="74" t="s">
        <v>165</v>
      </c>
      <c r="C43" s="75"/>
      <c r="D43" s="75"/>
      <c r="E43" s="75"/>
      <c r="F43" s="76"/>
      <c r="G43" s="76"/>
      <c r="H43" s="76"/>
      <c r="I43" s="76"/>
      <c r="J43" s="76"/>
      <c r="K43" s="76"/>
      <c r="L43" s="77"/>
      <c r="M43" s="2"/>
    </row>
    <row r="44" spans="1:13" ht="47.25" x14ac:dyDescent="0.25">
      <c r="A44" s="1"/>
      <c r="B44" s="12" t="s">
        <v>36</v>
      </c>
      <c r="C44" s="5" t="s">
        <v>12</v>
      </c>
      <c r="D44" s="12" t="s">
        <v>231</v>
      </c>
      <c r="E44" s="12" t="s">
        <v>21</v>
      </c>
      <c r="F44" s="6">
        <v>110000</v>
      </c>
      <c r="G44" s="6">
        <f t="shared" ref="G44:G45" si="13">+F44*0.0287</f>
        <v>3157</v>
      </c>
      <c r="H44" s="6">
        <v>14028.75</v>
      </c>
      <c r="I44" s="10">
        <f>+F44*0.0304</f>
        <v>3344</v>
      </c>
      <c r="J44" s="7">
        <v>11130.81</v>
      </c>
      <c r="K44" s="10">
        <v>16440.29</v>
      </c>
      <c r="L44" s="8">
        <f>F44-K44</f>
        <v>93559.709999999992</v>
      </c>
      <c r="M44" s="2"/>
    </row>
    <row r="45" spans="1:13" ht="32.25" thickBot="1" x14ac:dyDescent="0.3">
      <c r="A45" s="1"/>
      <c r="B45" s="12" t="s">
        <v>37</v>
      </c>
      <c r="C45" s="5" t="s">
        <v>12</v>
      </c>
      <c r="D45" s="12" t="s">
        <v>143</v>
      </c>
      <c r="E45" s="4" t="s">
        <v>21</v>
      </c>
      <c r="F45" s="9">
        <v>45000</v>
      </c>
      <c r="G45" s="6">
        <f t="shared" si="13"/>
        <v>1291.5</v>
      </c>
      <c r="H45" s="9">
        <v>1148.33</v>
      </c>
      <c r="I45" s="10">
        <f>+F45*0.0304</f>
        <v>1368</v>
      </c>
      <c r="J45" s="10">
        <v>1325</v>
      </c>
      <c r="K45" s="10">
        <v>3984.5</v>
      </c>
      <c r="L45" s="11">
        <f>F45-K45</f>
        <v>41015.5</v>
      </c>
      <c r="M45" s="2"/>
    </row>
    <row r="46" spans="1:13" ht="16.5" thickBot="1" x14ac:dyDescent="0.3">
      <c r="A46" s="1"/>
      <c r="B46" s="72"/>
      <c r="C46" s="73"/>
      <c r="D46" s="73"/>
      <c r="E46" s="73"/>
      <c r="F46" s="16">
        <f>SUM(F44:F45)</f>
        <v>155000</v>
      </c>
      <c r="G46" s="17">
        <f t="shared" ref="G46:K46" si="14">SUM(G44:G45)</f>
        <v>4448.5</v>
      </c>
      <c r="H46" s="17">
        <f t="shared" si="14"/>
        <v>15177.08</v>
      </c>
      <c r="I46" s="18">
        <f t="shared" si="14"/>
        <v>4712</v>
      </c>
      <c r="J46" s="18">
        <f t="shared" si="14"/>
        <v>12455.81</v>
      </c>
      <c r="K46" s="19">
        <f t="shared" si="14"/>
        <v>20424.79</v>
      </c>
      <c r="L46" s="20">
        <f>SUM(L44:L45)</f>
        <v>134575.21</v>
      </c>
      <c r="M46" s="2"/>
    </row>
    <row r="47" spans="1:13" ht="15.75" x14ac:dyDescent="0.25">
      <c r="A47" s="1"/>
      <c r="B47" s="74" t="s">
        <v>166</v>
      </c>
      <c r="C47" s="75"/>
      <c r="D47" s="75"/>
      <c r="E47" s="75"/>
      <c r="F47" s="76"/>
      <c r="G47" s="76"/>
      <c r="H47" s="76"/>
      <c r="I47" s="76"/>
      <c r="J47" s="76"/>
      <c r="K47" s="76"/>
      <c r="L47" s="77"/>
      <c r="M47" s="2"/>
    </row>
    <row r="48" spans="1:13" ht="48" thickBot="1" x14ac:dyDescent="0.3">
      <c r="A48" s="1"/>
      <c r="B48" s="12" t="s">
        <v>38</v>
      </c>
      <c r="C48" s="5" t="s">
        <v>15</v>
      </c>
      <c r="D48" s="12" t="s">
        <v>205</v>
      </c>
      <c r="E48" s="12" t="s">
        <v>21</v>
      </c>
      <c r="F48" s="9">
        <v>110000</v>
      </c>
      <c r="G48" s="9">
        <f>+F48*0.0287</f>
        <v>3157</v>
      </c>
      <c r="H48" s="9">
        <v>14457.62</v>
      </c>
      <c r="I48" s="10">
        <f>+F48*0.0304</f>
        <v>3344</v>
      </c>
      <c r="J48" s="10">
        <v>2525</v>
      </c>
      <c r="K48" s="10">
        <f>SUM(G48:J48)</f>
        <v>23483.620000000003</v>
      </c>
      <c r="L48" s="11">
        <f>F48-K48</f>
        <v>86516.38</v>
      </c>
      <c r="M48" s="2"/>
    </row>
    <row r="49" spans="1:15" ht="16.5" thickBot="1" x14ac:dyDescent="0.3">
      <c r="A49" s="1"/>
      <c r="B49" s="72"/>
      <c r="C49" s="73"/>
      <c r="D49" s="73"/>
      <c r="E49" s="73"/>
      <c r="F49" s="16">
        <f>SUM(F48:F48)</f>
        <v>110000</v>
      </c>
      <c r="G49" s="17">
        <f t="shared" ref="G49:K49" si="15">SUM(G48:G48)</f>
        <v>3157</v>
      </c>
      <c r="H49" s="17">
        <f t="shared" si="15"/>
        <v>14457.62</v>
      </c>
      <c r="I49" s="18">
        <f t="shared" si="15"/>
        <v>3344</v>
      </c>
      <c r="J49" s="18">
        <f t="shared" si="15"/>
        <v>2525</v>
      </c>
      <c r="K49" s="19">
        <f t="shared" si="15"/>
        <v>23483.620000000003</v>
      </c>
      <c r="L49" s="20">
        <f>SUM(L48:L48)</f>
        <v>86516.38</v>
      </c>
      <c r="M49" s="2"/>
    </row>
    <row r="50" spans="1:15" ht="15.75" x14ac:dyDescent="0.25">
      <c r="A50" s="1"/>
      <c r="B50" s="74" t="s">
        <v>39</v>
      </c>
      <c r="C50" s="75"/>
      <c r="D50" s="75"/>
      <c r="E50" s="75"/>
      <c r="F50" s="76"/>
      <c r="G50" s="76"/>
      <c r="H50" s="76"/>
      <c r="I50" s="76"/>
      <c r="J50" s="76"/>
      <c r="K50" s="76"/>
      <c r="L50" s="77"/>
      <c r="M50" s="2"/>
    </row>
    <row r="51" spans="1:15" ht="31.5" x14ac:dyDescent="0.25">
      <c r="A51" s="1"/>
      <c r="B51" s="4" t="s">
        <v>41</v>
      </c>
      <c r="C51" s="5" t="s">
        <v>15</v>
      </c>
      <c r="D51" s="4" t="s">
        <v>26</v>
      </c>
      <c r="E51" s="4" t="s">
        <v>19</v>
      </c>
      <c r="F51" s="6">
        <v>40000</v>
      </c>
      <c r="G51" s="6">
        <f>+F51*0.0287</f>
        <v>1148</v>
      </c>
      <c r="H51" s="6">
        <v>0</v>
      </c>
      <c r="I51" s="7">
        <f>+F51*0.0304</f>
        <v>1216</v>
      </c>
      <c r="J51" s="7">
        <v>24196.85</v>
      </c>
      <c r="K51" s="7">
        <v>27388.85</v>
      </c>
      <c r="L51" s="8">
        <f>F51-K51</f>
        <v>12611.150000000001</v>
      </c>
      <c r="M51" s="2"/>
    </row>
    <row r="52" spans="1:15" ht="31.5" x14ac:dyDescent="0.25">
      <c r="A52" s="1"/>
      <c r="B52" s="4" t="s">
        <v>40</v>
      </c>
      <c r="C52" s="5" t="s">
        <v>15</v>
      </c>
      <c r="D52" s="4" t="s">
        <v>136</v>
      </c>
      <c r="E52" s="4" t="s">
        <v>21</v>
      </c>
      <c r="F52" s="6">
        <v>60000</v>
      </c>
      <c r="G52" s="6">
        <f t="shared" ref="G52:G58" si="16">+F52*0.0287</f>
        <v>1722</v>
      </c>
      <c r="H52" s="6">
        <v>3486.68</v>
      </c>
      <c r="I52" s="7">
        <f t="shared" ref="I52" si="17">+F52*0.0304</f>
        <v>1824</v>
      </c>
      <c r="J52" s="7">
        <v>20299.740000000002</v>
      </c>
      <c r="K52" s="7">
        <v>5182.1400000000003</v>
      </c>
      <c r="L52" s="8">
        <f t="shared" ref="L52" si="18">F52-K52</f>
        <v>54817.86</v>
      </c>
      <c r="M52" s="2"/>
    </row>
    <row r="53" spans="1:15" ht="31.5" x14ac:dyDescent="0.25">
      <c r="A53" s="1"/>
      <c r="B53" s="12" t="s">
        <v>48</v>
      </c>
      <c r="C53" s="5" t="s">
        <v>12</v>
      </c>
      <c r="D53" s="12" t="s">
        <v>42</v>
      </c>
      <c r="E53" s="12" t="s">
        <v>19</v>
      </c>
      <c r="F53" s="6">
        <v>45000</v>
      </c>
      <c r="G53" s="6">
        <f t="shared" si="16"/>
        <v>1291.5</v>
      </c>
      <c r="H53" s="6">
        <v>1148.33</v>
      </c>
      <c r="I53" s="7">
        <f>+F53*0.0304</f>
        <v>1368</v>
      </c>
      <c r="J53" s="7">
        <v>7454.29</v>
      </c>
      <c r="K53" s="7">
        <v>7645.69</v>
      </c>
      <c r="L53" s="8">
        <f>F53-K53</f>
        <v>37354.31</v>
      </c>
      <c r="M53" s="2"/>
    </row>
    <row r="54" spans="1:15" ht="31.5" x14ac:dyDescent="0.25">
      <c r="A54" s="1"/>
      <c r="B54" s="12" t="s">
        <v>43</v>
      </c>
      <c r="C54" s="5" t="s">
        <v>12</v>
      </c>
      <c r="D54" s="12" t="s">
        <v>42</v>
      </c>
      <c r="E54" s="4" t="s">
        <v>19</v>
      </c>
      <c r="F54" s="6">
        <v>37000</v>
      </c>
      <c r="G54" s="6">
        <f t="shared" si="16"/>
        <v>1061.9000000000001</v>
      </c>
      <c r="H54" s="6">
        <v>0</v>
      </c>
      <c r="I54" s="7">
        <f>+F54*0.0304</f>
        <v>1124.8</v>
      </c>
      <c r="J54" s="7">
        <v>5755.92</v>
      </c>
      <c r="K54" s="7">
        <v>7942.62</v>
      </c>
      <c r="L54" s="8">
        <f t="shared" ref="L54:L58" si="19">F54-K54</f>
        <v>29057.38</v>
      </c>
      <c r="M54" s="2"/>
    </row>
    <row r="55" spans="1:15" ht="31.5" x14ac:dyDescent="0.25">
      <c r="A55" s="1"/>
      <c r="B55" s="12" t="s">
        <v>95</v>
      </c>
      <c r="C55" s="5" t="s">
        <v>15</v>
      </c>
      <c r="D55" s="12" t="s">
        <v>42</v>
      </c>
      <c r="E55" s="4" t="s">
        <v>19</v>
      </c>
      <c r="F55" s="6">
        <v>42000</v>
      </c>
      <c r="G55" s="6">
        <f t="shared" si="16"/>
        <v>1205.4000000000001</v>
      </c>
      <c r="H55" s="6">
        <v>0</v>
      </c>
      <c r="I55" s="7">
        <f>+F55*0.0304</f>
        <v>1276.8</v>
      </c>
      <c r="J55" s="7">
        <v>6310.53</v>
      </c>
      <c r="K55" s="7">
        <v>8719.66</v>
      </c>
      <c r="L55" s="8">
        <f t="shared" si="19"/>
        <v>33280.339999999997</v>
      </c>
      <c r="M55" s="2"/>
    </row>
    <row r="56" spans="1:15" ht="31.5" x14ac:dyDescent="0.25">
      <c r="A56" s="1"/>
      <c r="B56" s="12" t="s">
        <v>94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6"/>
        <v>1291.5</v>
      </c>
      <c r="H56" s="6">
        <v>633.69000000000005</v>
      </c>
      <c r="I56" s="7">
        <f>+F56*0.0304</f>
        <v>1368</v>
      </c>
      <c r="J56" s="7">
        <v>6168.12</v>
      </c>
      <c r="K56" s="7">
        <v>8248.75</v>
      </c>
      <c r="L56" s="8">
        <f t="shared" si="19"/>
        <v>36751.25</v>
      </c>
      <c r="M56" s="2"/>
      <c r="O56" s="35"/>
    </row>
    <row r="57" spans="1:15" ht="31.5" x14ac:dyDescent="0.25">
      <c r="A57" s="1"/>
      <c r="B57" s="12" t="s">
        <v>167</v>
      </c>
      <c r="C57" s="5" t="s">
        <v>12</v>
      </c>
      <c r="D57" s="12" t="s">
        <v>42</v>
      </c>
      <c r="E57" s="4" t="s">
        <v>19</v>
      </c>
      <c r="F57" s="6">
        <v>45000</v>
      </c>
      <c r="G57" s="6">
        <f t="shared" si="16"/>
        <v>1291.5</v>
      </c>
      <c r="H57" s="6">
        <v>1148.33</v>
      </c>
      <c r="I57" s="7">
        <v>1368</v>
      </c>
      <c r="J57" s="7">
        <v>1325</v>
      </c>
      <c r="K57" s="7">
        <v>5132.83</v>
      </c>
      <c r="L57" s="8">
        <f t="shared" si="19"/>
        <v>39867.17</v>
      </c>
      <c r="M57" s="2"/>
      <c r="O57" s="35"/>
    </row>
    <row r="58" spans="1:15" ht="32.25" thickBot="1" x14ac:dyDescent="0.3">
      <c r="A58" s="1"/>
      <c r="B58" s="66" t="s">
        <v>245</v>
      </c>
      <c r="C58" s="67" t="s">
        <v>12</v>
      </c>
      <c r="D58" s="12" t="s">
        <v>42</v>
      </c>
      <c r="E58" s="4" t="s">
        <v>19</v>
      </c>
      <c r="F58" s="68">
        <v>35000</v>
      </c>
      <c r="G58" s="69">
        <f t="shared" si="16"/>
        <v>1004.5</v>
      </c>
      <c r="H58" s="69">
        <v>0</v>
      </c>
      <c r="I58" s="70">
        <v>1064</v>
      </c>
      <c r="J58" s="70">
        <v>25</v>
      </c>
      <c r="K58" s="70">
        <v>2093.5</v>
      </c>
      <c r="L58" s="71">
        <f t="shared" si="19"/>
        <v>32906.5</v>
      </c>
      <c r="M58" s="2"/>
      <c r="O58" s="35"/>
    </row>
    <row r="59" spans="1:15" ht="16.5" thickBot="1" x14ac:dyDescent="0.3">
      <c r="A59" s="1"/>
      <c r="B59" s="92"/>
      <c r="C59" s="93"/>
      <c r="D59" s="93"/>
      <c r="E59" s="93"/>
      <c r="F59" s="43">
        <f>SUM(F51:F58)</f>
        <v>349000</v>
      </c>
      <c r="G59" s="19">
        <f>SUM(G51:G58)</f>
        <v>10016.299999999999</v>
      </c>
      <c r="H59" s="19">
        <f>SUM(H51:H58)</f>
        <v>6417.0300000000007</v>
      </c>
      <c r="I59" s="19">
        <f>SUM(I51:I57)</f>
        <v>9545.6</v>
      </c>
      <c r="J59" s="19">
        <f>SUM(J51:J58)</f>
        <v>71535.45</v>
      </c>
      <c r="K59" s="19">
        <f>SUM(K51:K58)</f>
        <v>72354.040000000008</v>
      </c>
      <c r="L59" s="20">
        <f>SUM(L51:L58)</f>
        <v>276645.96000000002</v>
      </c>
      <c r="M59" s="2"/>
      <c r="N59" s="33"/>
    </row>
    <row r="60" spans="1:15" ht="15.75" x14ac:dyDescent="0.25">
      <c r="A60" s="1"/>
      <c r="B60" s="74" t="s">
        <v>169</v>
      </c>
      <c r="C60" s="75"/>
      <c r="D60" s="75"/>
      <c r="E60" s="75"/>
      <c r="F60" s="76"/>
      <c r="G60" s="76"/>
      <c r="H60" s="76"/>
      <c r="I60" s="76"/>
      <c r="J60" s="76"/>
      <c r="K60" s="76"/>
      <c r="L60" s="77"/>
      <c r="M60" s="2"/>
    </row>
    <row r="61" spans="1:15" ht="47.25" x14ac:dyDescent="0.25">
      <c r="A61" s="1"/>
      <c r="B61" s="4" t="s">
        <v>44</v>
      </c>
      <c r="C61" s="5" t="s">
        <v>15</v>
      </c>
      <c r="D61" s="4" t="s">
        <v>206</v>
      </c>
      <c r="E61" s="4" t="s">
        <v>21</v>
      </c>
      <c r="F61" s="6">
        <v>130000</v>
      </c>
      <c r="G61" s="6">
        <f>+F61*0.0287</f>
        <v>3731</v>
      </c>
      <c r="H61" s="6">
        <v>19162.12</v>
      </c>
      <c r="I61" s="7">
        <f t="shared" ref="I61:I67" si="20">+F61*0.0304</f>
        <v>3952</v>
      </c>
      <c r="J61" s="14">
        <v>12177.86</v>
      </c>
      <c r="K61" s="7">
        <f t="shared" ref="K61" si="21">SUM(G61:J61)</f>
        <v>39022.979999999996</v>
      </c>
      <c r="L61" s="8">
        <f t="shared" ref="L61:L66" si="22">F61-K61</f>
        <v>90977.02</v>
      </c>
      <c r="M61" s="2"/>
    </row>
    <row r="62" spans="1:15" ht="47.25" x14ac:dyDescent="0.25">
      <c r="A62" s="1"/>
      <c r="B62" s="4" t="s">
        <v>47</v>
      </c>
      <c r="C62" s="5" t="s">
        <v>12</v>
      </c>
      <c r="D62" s="4" t="s">
        <v>207</v>
      </c>
      <c r="E62" s="4" t="s">
        <v>19</v>
      </c>
      <c r="F62" s="6">
        <v>50000</v>
      </c>
      <c r="G62" s="6">
        <f t="shared" ref="G62:G67" si="23">+F62*0.0287</f>
        <v>1435</v>
      </c>
      <c r="H62" s="6">
        <v>1854</v>
      </c>
      <c r="I62" s="7">
        <f>+F62*0.0304</f>
        <v>1520</v>
      </c>
      <c r="J62" s="7">
        <v>13943.26</v>
      </c>
      <c r="K62" s="7">
        <v>11469.43</v>
      </c>
      <c r="L62" s="8">
        <f>F62-K62</f>
        <v>38530.57</v>
      </c>
      <c r="M62" s="2"/>
    </row>
    <row r="63" spans="1:15" ht="31.5" x14ac:dyDescent="0.25">
      <c r="A63" s="1"/>
      <c r="B63" s="4" t="s">
        <v>45</v>
      </c>
      <c r="C63" s="5" t="s">
        <v>15</v>
      </c>
      <c r="D63" s="4" t="s">
        <v>46</v>
      </c>
      <c r="E63" s="4" t="s">
        <v>21</v>
      </c>
      <c r="F63" s="6">
        <v>70000</v>
      </c>
      <c r="G63" s="6">
        <f t="shared" si="23"/>
        <v>2009</v>
      </c>
      <c r="H63" s="6">
        <v>5368.48</v>
      </c>
      <c r="I63" s="7">
        <f t="shared" si="20"/>
        <v>2128</v>
      </c>
      <c r="J63" s="7">
        <v>3745</v>
      </c>
      <c r="K63" s="7">
        <v>10070.24</v>
      </c>
      <c r="L63" s="8">
        <f t="shared" si="22"/>
        <v>59929.760000000002</v>
      </c>
      <c r="M63" s="2"/>
    </row>
    <row r="64" spans="1:15" ht="31.5" x14ac:dyDescent="0.25">
      <c r="A64" s="1"/>
      <c r="B64" s="4" t="s">
        <v>49</v>
      </c>
      <c r="C64" s="5" t="s">
        <v>15</v>
      </c>
      <c r="D64" s="4" t="s">
        <v>42</v>
      </c>
      <c r="E64" s="4" t="s">
        <v>21</v>
      </c>
      <c r="F64" s="6">
        <v>42000</v>
      </c>
      <c r="G64" s="6">
        <f t="shared" si="23"/>
        <v>1205.4000000000001</v>
      </c>
      <c r="H64" s="6">
        <v>724.92</v>
      </c>
      <c r="I64" s="7">
        <f t="shared" si="20"/>
        <v>1276.8</v>
      </c>
      <c r="J64" s="30">
        <v>805</v>
      </c>
      <c r="K64" s="7">
        <v>3287.2</v>
      </c>
      <c r="L64" s="8">
        <f>F64-K64</f>
        <v>38712.800000000003</v>
      </c>
      <c r="M64" s="2"/>
    </row>
    <row r="65" spans="1:13" ht="31.5" x14ac:dyDescent="0.25">
      <c r="A65" s="1"/>
      <c r="B65" s="4" t="s">
        <v>170</v>
      </c>
      <c r="C65" s="5" t="s">
        <v>15</v>
      </c>
      <c r="D65" s="4" t="s">
        <v>208</v>
      </c>
      <c r="E65" s="4" t="s">
        <v>21</v>
      </c>
      <c r="F65" s="6">
        <v>46000</v>
      </c>
      <c r="G65" s="6">
        <f t="shared" si="23"/>
        <v>1320.2</v>
      </c>
      <c r="H65" s="6">
        <v>860.7</v>
      </c>
      <c r="I65" s="7">
        <f t="shared" si="20"/>
        <v>1398.4</v>
      </c>
      <c r="J65" s="7">
        <v>3040.46</v>
      </c>
      <c r="K65" s="7">
        <v>6759.06</v>
      </c>
      <c r="L65" s="8">
        <f t="shared" si="22"/>
        <v>39240.94</v>
      </c>
      <c r="M65" s="2"/>
    </row>
    <row r="66" spans="1:13" ht="31.5" x14ac:dyDescent="0.25">
      <c r="A66" s="1"/>
      <c r="B66" s="4" t="s">
        <v>237</v>
      </c>
      <c r="C66" s="5" t="s">
        <v>12</v>
      </c>
      <c r="D66" s="4" t="s">
        <v>238</v>
      </c>
      <c r="E66" s="4" t="s">
        <v>19</v>
      </c>
      <c r="F66" s="9">
        <v>45000</v>
      </c>
      <c r="G66" s="6">
        <f t="shared" si="23"/>
        <v>1291.5</v>
      </c>
      <c r="H66" s="9">
        <v>1148.33</v>
      </c>
      <c r="I66" s="7">
        <f t="shared" si="20"/>
        <v>1368</v>
      </c>
      <c r="J66" s="10">
        <v>25</v>
      </c>
      <c r="K66" s="7">
        <v>6115.42</v>
      </c>
      <c r="L66" s="8">
        <f t="shared" si="22"/>
        <v>38884.58</v>
      </c>
      <c r="M66" s="2"/>
    </row>
    <row r="67" spans="1:13" ht="32.25" thickBot="1" x14ac:dyDescent="0.3">
      <c r="A67" s="1"/>
      <c r="B67" s="4" t="s">
        <v>97</v>
      </c>
      <c r="C67" s="5" t="s">
        <v>12</v>
      </c>
      <c r="D67" s="4" t="s">
        <v>42</v>
      </c>
      <c r="E67" s="4" t="s">
        <v>19</v>
      </c>
      <c r="F67" s="9">
        <v>40000</v>
      </c>
      <c r="G67" s="6">
        <f t="shared" si="23"/>
        <v>1148</v>
      </c>
      <c r="H67" s="9">
        <v>0</v>
      </c>
      <c r="I67" s="7">
        <f t="shared" si="20"/>
        <v>1216</v>
      </c>
      <c r="J67" s="15">
        <v>15551.61</v>
      </c>
      <c r="K67" s="7">
        <v>21564.080000000002</v>
      </c>
      <c r="L67" s="11">
        <f>F67-K67</f>
        <v>18435.919999999998</v>
      </c>
      <c r="M67" s="2"/>
    </row>
    <row r="68" spans="1:13" ht="16.5" thickBot="1" x14ac:dyDescent="0.3">
      <c r="A68" s="1"/>
      <c r="B68" s="72"/>
      <c r="C68" s="73"/>
      <c r="D68" s="73"/>
      <c r="E68" s="73"/>
      <c r="F68" s="16">
        <f t="shared" ref="F68:L68" si="24">SUM(F61:F67)</f>
        <v>423000</v>
      </c>
      <c r="G68" s="17">
        <f t="shared" si="24"/>
        <v>12140.1</v>
      </c>
      <c r="H68" s="17">
        <f t="shared" si="24"/>
        <v>29118.549999999996</v>
      </c>
      <c r="I68" s="25">
        <f t="shared" si="24"/>
        <v>12859.199999999999</v>
      </c>
      <c r="J68" s="25">
        <f t="shared" si="24"/>
        <v>49288.19</v>
      </c>
      <c r="K68" s="31">
        <f t="shared" si="24"/>
        <v>98288.409999999989</v>
      </c>
      <c r="L68" s="20">
        <f t="shared" si="24"/>
        <v>324711.59000000003</v>
      </c>
      <c r="M68" s="2"/>
    </row>
    <row r="69" spans="1:13" ht="15.75" x14ac:dyDescent="0.25">
      <c r="A69" s="1"/>
      <c r="B69" s="74" t="s">
        <v>172</v>
      </c>
      <c r="C69" s="75"/>
      <c r="D69" s="75"/>
      <c r="E69" s="75"/>
      <c r="F69" s="76"/>
      <c r="G69" s="76"/>
      <c r="H69" s="76"/>
      <c r="I69" s="76"/>
      <c r="J69" s="76"/>
      <c r="K69" s="76"/>
      <c r="L69" s="77"/>
      <c r="M69" s="2"/>
    </row>
    <row r="70" spans="1:13" ht="47.25" x14ac:dyDescent="0.25">
      <c r="A70" s="1"/>
      <c r="B70" s="4" t="s">
        <v>50</v>
      </c>
      <c r="C70" s="5" t="s">
        <v>15</v>
      </c>
      <c r="D70" s="4" t="s">
        <v>209</v>
      </c>
      <c r="E70" s="4" t="s">
        <v>19</v>
      </c>
      <c r="F70" s="6">
        <v>110000</v>
      </c>
      <c r="G70" s="6">
        <f>+F70*0.0287</f>
        <v>3157</v>
      </c>
      <c r="H70" s="6">
        <v>14028.75</v>
      </c>
      <c r="I70" s="10">
        <f>+F70*0.0304</f>
        <v>3344</v>
      </c>
      <c r="J70" s="7">
        <v>11495.4</v>
      </c>
      <c r="K70" s="7">
        <f>SUM(G70:J70)</f>
        <v>32025.15</v>
      </c>
      <c r="L70" s="8">
        <f>F70-K70</f>
        <v>77974.850000000006</v>
      </c>
      <c r="M70" s="2"/>
    </row>
    <row r="71" spans="1:13" ht="32.25" thickBot="1" x14ac:dyDescent="0.3">
      <c r="A71" s="1"/>
      <c r="B71" s="4" t="s">
        <v>171</v>
      </c>
      <c r="C71" s="5" t="s">
        <v>12</v>
      </c>
      <c r="D71" s="4" t="s">
        <v>210</v>
      </c>
      <c r="E71" s="4" t="s">
        <v>19</v>
      </c>
      <c r="F71" s="9">
        <v>50000</v>
      </c>
      <c r="G71" s="6">
        <f>+F71*0.0287</f>
        <v>1435</v>
      </c>
      <c r="H71" s="9">
        <v>1854</v>
      </c>
      <c r="I71" s="10">
        <f>+F71*0.0304</f>
        <v>1520</v>
      </c>
      <c r="J71" s="10">
        <v>17596.490000000002</v>
      </c>
      <c r="K71" s="10">
        <v>21347.85</v>
      </c>
      <c r="L71" s="11">
        <f>F71-K71</f>
        <v>28652.15</v>
      </c>
      <c r="M71" s="2"/>
    </row>
    <row r="72" spans="1:13" ht="16.5" thickBot="1" x14ac:dyDescent="0.3">
      <c r="A72" s="1"/>
      <c r="B72" s="72"/>
      <c r="C72" s="73"/>
      <c r="D72" s="73"/>
      <c r="E72" s="73"/>
      <c r="F72" s="16">
        <f>SUM(F70:F71)</f>
        <v>160000</v>
      </c>
      <c r="G72" s="17">
        <f t="shared" ref="G72:K72" si="25">SUM(G70:G71)</f>
        <v>4592</v>
      </c>
      <c r="H72" s="17">
        <f t="shared" si="25"/>
        <v>15882.75</v>
      </c>
      <c r="I72" s="18">
        <f t="shared" si="25"/>
        <v>4864</v>
      </c>
      <c r="J72" s="18">
        <f t="shared" si="25"/>
        <v>29091.89</v>
      </c>
      <c r="K72" s="19">
        <f t="shared" si="25"/>
        <v>53373</v>
      </c>
      <c r="L72" s="20">
        <f>SUM(L70:L71)</f>
        <v>106627</v>
      </c>
      <c r="M72" s="2"/>
    </row>
    <row r="73" spans="1:13" ht="15.75" x14ac:dyDescent="0.25">
      <c r="A73" s="1"/>
      <c r="B73" s="74" t="s">
        <v>173</v>
      </c>
      <c r="C73" s="75"/>
      <c r="D73" s="75"/>
      <c r="E73" s="75"/>
      <c r="F73" s="76"/>
      <c r="G73" s="76"/>
      <c r="H73" s="76"/>
      <c r="I73" s="76"/>
      <c r="J73" s="76"/>
      <c r="K73" s="76"/>
      <c r="L73" s="77"/>
      <c r="M73" s="2"/>
    </row>
    <row r="74" spans="1:13" ht="47.25" x14ac:dyDescent="0.25">
      <c r="A74" s="1"/>
      <c r="B74" s="4" t="s">
        <v>174</v>
      </c>
      <c r="C74" s="5" t="s">
        <v>15</v>
      </c>
      <c r="D74" s="4" t="s">
        <v>51</v>
      </c>
      <c r="E74" s="4" t="s">
        <v>19</v>
      </c>
      <c r="F74" s="6">
        <v>130000</v>
      </c>
      <c r="G74" s="6">
        <f>+F74*0.0287</f>
        <v>3731</v>
      </c>
      <c r="H74" s="6">
        <v>19162.12</v>
      </c>
      <c r="I74" s="7">
        <f>+F74*0.0304</f>
        <v>3952</v>
      </c>
      <c r="J74" s="7">
        <v>25925.15</v>
      </c>
      <c r="K74" s="7">
        <v>65696.320000000007</v>
      </c>
      <c r="L74" s="8">
        <f>F74-K74</f>
        <v>64303.679999999993</v>
      </c>
      <c r="M74" s="2"/>
    </row>
    <row r="75" spans="1:13" ht="48" thickBot="1" x14ac:dyDescent="0.3">
      <c r="A75" s="1"/>
      <c r="B75" s="12" t="s">
        <v>175</v>
      </c>
      <c r="C75" s="5" t="s">
        <v>15</v>
      </c>
      <c r="D75" s="4" t="s">
        <v>211</v>
      </c>
      <c r="E75" s="4" t="s">
        <v>21</v>
      </c>
      <c r="F75" s="6">
        <v>50000</v>
      </c>
      <c r="G75" s="6">
        <f t="shared" ref="G75" si="26">+F75*0.0287</f>
        <v>1435</v>
      </c>
      <c r="H75" s="6">
        <v>1596.68</v>
      </c>
      <c r="I75" s="7">
        <f>+F75*0.0304</f>
        <v>1520</v>
      </c>
      <c r="J75" s="7">
        <v>2640.46</v>
      </c>
      <c r="K75" s="7">
        <v>5595.46</v>
      </c>
      <c r="L75" s="8">
        <f>F75-K75</f>
        <v>44404.54</v>
      </c>
      <c r="M75" s="2"/>
    </row>
    <row r="76" spans="1:13" ht="16.5" thickBot="1" x14ac:dyDescent="0.3">
      <c r="A76" s="1"/>
      <c r="B76" s="72"/>
      <c r="C76" s="73"/>
      <c r="D76" s="73"/>
      <c r="E76" s="73"/>
      <c r="F76" s="16">
        <f t="shared" ref="F76:L76" si="27">SUM(F74:F75)</f>
        <v>180000</v>
      </c>
      <c r="G76" s="17">
        <f t="shared" si="27"/>
        <v>5166</v>
      </c>
      <c r="H76" s="17">
        <f t="shared" si="27"/>
        <v>20758.8</v>
      </c>
      <c r="I76" s="18">
        <f t="shared" si="27"/>
        <v>5472</v>
      </c>
      <c r="J76" s="18">
        <f t="shared" si="27"/>
        <v>28565.61</v>
      </c>
      <c r="K76" s="19">
        <f t="shared" si="27"/>
        <v>71291.780000000013</v>
      </c>
      <c r="L76" s="20">
        <f t="shared" si="27"/>
        <v>108708.22</v>
      </c>
      <c r="M76" s="2"/>
    </row>
    <row r="77" spans="1:13" ht="15.75" x14ac:dyDescent="0.25">
      <c r="A77" s="1"/>
      <c r="B77" s="74" t="s">
        <v>176</v>
      </c>
      <c r="C77" s="75"/>
      <c r="D77" s="75"/>
      <c r="E77" s="75"/>
      <c r="F77" s="76"/>
      <c r="G77" s="76"/>
      <c r="H77" s="76"/>
      <c r="I77" s="76"/>
      <c r="J77" s="76"/>
      <c r="K77" s="76"/>
      <c r="L77" s="77"/>
      <c r="M77" s="2"/>
    </row>
    <row r="78" spans="1:13" ht="47.25" x14ac:dyDescent="0.25">
      <c r="A78" s="1"/>
      <c r="B78" s="4" t="s">
        <v>53</v>
      </c>
      <c r="C78" s="5" t="s">
        <v>15</v>
      </c>
      <c r="D78" s="4" t="s">
        <v>54</v>
      </c>
      <c r="E78" s="4" t="s">
        <v>19</v>
      </c>
      <c r="F78" s="6">
        <v>130000</v>
      </c>
      <c r="G78" s="6">
        <f>+F78*0.0287</f>
        <v>3731</v>
      </c>
      <c r="H78" s="6">
        <v>18733.25</v>
      </c>
      <c r="I78" s="7">
        <f t="shared" ref="I78:I103" si="28">+F78*0.0304</f>
        <v>3952</v>
      </c>
      <c r="J78" s="7">
        <v>37622.81</v>
      </c>
      <c r="K78" s="7">
        <f>SUM(G78:J78)</f>
        <v>64039.06</v>
      </c>
      <c r="L78" s="8">
        <f>F78-K78</f>
        <v>65960.94</v>
      </c>
      <c r="M78" s="2"/>
    </row>
    <row r="79" spans="1:13" ht="31.5" x14ac:dyDescent="0.25">
      <c r="A79" s="1"/>
      <c r="B79" s="4" t="s">
        <v>56</v>
      </c>
      <c r="C79" s="5" t="s">
        <v>12</v>
      </c>
      <c r="D79" s="4" t="s">
        <v>212</v>
      </c>
      <c r="E79" s="4" t="s">
        <v>55</v>
      </c>
      <c r="F79" s="6">
        <v>38000</v>
      </c>
      <c r="G79" s="6">
        <f t="shared" ref="G79:G103" si="29">+F79*0.0287</f>
        <v>1090.5999999999999</v>
      </c>
      <c r="H79" s="6">
        <v>160.38</v>
      </c>
      <c r="I79" s="7">
        <f t="shared" si="28"/>
        <v>1155.2</v>
      </c>
      <c r="J79" s="7">
        <v>13779.99</v>
      </c>
      <c r="K79" s="7">
        <v>20011.509999999998</v>
      </c>
      <c r="L79" s="8">
        <f t="shared" ref="L79:L98" si="30">F79-K79</f>
        <v>17988.490000000002</v>
      </c>
      <c r="M79" s="2"/>
    </row>
    <row r="80" spans="1:13" ht="31.5" x14ac:dyDescent="0.25">
      <c r="A80" s="1"/>
      <c r="B80" s="4" t="s">
        <v>57</v>
      </c>
      <c r="C80" s="5" t="s">
        <v>12</v>
      </c>
      <c r="D80" s="4" t="s">
        <v>144</v>
      </c>
      <c r="E80" s="4" t="s">
        <v>55</v>
      </c>
      <c r="F80" s="6">
        <v>33000</v>
      </c>
      <c r="G80" s="6">
        <f t="shared" si="29"/>
        <v>947.1</v>
      </c>
      <c r="H80" s="6">
        <v>0</v>
      </c>
      <c r="I80" s="7">
        <f t="shared" si="28"/>
        <v>1003.2</v>
      </c>
      <c r="J80" s="7">
        <v>7606.42</v>
      </c>
      <c r="K80" s="7">
        <v>2275.3000000000002</v>
      </c>
      <c r="L80" s="8">
        <f t="shared" si="30"/>
        <v>30724.7</v>
      </c>
      <c r="M80" s="2"/>
    </row>
    <row r="81" spans="1:13" ht="31.5" x14ac:dyDescent="0.25">
      <c r="A81" s="1"/>
      <c r="B81" s="4" t="s">
        <v>58</v>
      </c>
      <c r="C81" s="5" t="s">
        <v>15</v>
      </c>
      <c r="D81" s="4" t="s">
        <v>59</v>
      </c>
      <c r="E81" s="4" t="s">
        <v>55</v>
      </c>
      <c r="F81" s="6">
        <v>29000</v>
      </c>
      <c r="G81" s="6">
        <f t="shared" si="29"/>
        <v>832.3</v>
      </c>
      <c r="H81" s="6">
        <v>0</v>
      </c>
      <c r="I81" s="7">
        <f t="shared" ref="I81:I90" si="31">+F81*0.0304</f>
        <v>881.6</v>
      </c>
      <c r="J81" s="7">
        <v>15438.27</v>
      </c>
      <c r="K81" s="7">
        <f t="shared" ref="K81:K98" si="32">SUM(G81:J81)</f>
        <v>17152.170000000002</v>
      </c>
      <c r="L81" s="8">
        <f t="shared" ref="L81:L93" si="33">F81-K81</f>
        <v>11847.829999999998</v>
      </c>
      <c r="M81" s="2"/>
    </row>
    <row r="82" spans="1:13" ht="31.5" x14ac:dyDescent="0.25">
      <c r="A82" s="1"/>
      <c r="B82" s="4" t="s">
        <v>60</v>
      </c>
      <c r="C82" s="5" t="s">
        <v>12</v>
      </c>
      <c r="D82" s="4" t="s">
        <v>59</v>
      </c>
      <c r="E82" s="4" t="s">
        <v>55</v>
      </c>
      <c r="F82" s="6">
        <v>28000</v>
      </c>
      <c r="G82" s="6">
        <f t="shared" si="29"/>
        <v>803.6</v>
      </c>
      <c r="H82" s="6">
        <v>0</v>
      </c>
      <c r="I82" s="7">
        <f t="shared" si="31"/>
        <v>851.2</v>
      </c>
      <c r="J82" s="7">
        <v>10692.64</v>
      </c>
      <c r="K82" s="7">
        <v>6355.29</v>
      </c>
      <c r="L82" s="8">
        <f t="shared" si="33"/>
        <v>21644.71</v>
      </c>
      <c r="M82" s="2"/>
    </row>
    <row r="83" spans="1:13" ht="31.5" x14ac:dyDescent="0.25">
      <c r="A83" s="1"/>
      <c r="B83" s="12" t="s">
        <v>177</v>
      </c>
      <c r="C83" s="5" t="s">
        <v>12</v>
      </c>
      <c r="D83" s="12" t="s">
        <v>59</v>
      </c>
      <c r="E83" s="4" t="s">
        <v>55</v>
      </c>
      <c r="F83" s="6">
        <v>28000</v>
      </c>
      <c r="G83" s="6">
        <f t="shared" si="29"/>
        <v>803.6</v>
      </c>
      <c r="H83" s="6">
        <v>0</v>
      </c>
      <c r="I83" s="7">
        <f t="shared" si="31"/>
        <v>851.2</v>
      </c>
      <c r="J83" s="7">
        <v>10434.879999999999</v>
      </c>
      <c r="K83" s="7">
        <v>10831.92</v>
      </c>
      <c r="L83" s="8">
        <f t="shared" si="33"/>
        <v>17168.080000000002</v>
      </c>
      <c r="M83" s="2"/>
    </row>
    <row r="84" spans="1:13" ht="31.5" x14ac:dyDescent="0.25">
      <c r="A84" s="1"/>
      <c r="B84" s="4" t="s">
        <v>61</v>
      </c>
      <c r="C84" s="5" t="s">
        <v>15</v>
      </c>
      <c r="D84" s="4" t="s">
        <v>59</v>
      </c>
      <c r="E84" s="4" t="s">
        <v>55</v>
      </c>
      <c r="F84" s="6">
        <v>28000</v>
      </c>
      <c r="G84" s="6">
        <f t="shared" si="29"/>
        <v>803.6</v>
      </c>
      <c r="H84" s="6">
        <v>0</v>
      </c>
      <c r="I84" s="7">
        <f t="shared" si="31"/>
        <v>851.2</v>
      </c>
      <c r="J84" s="7">
        <v>6923.93</v>
      </c>
      <c r="K84" s="7">
        <f t="shared" si="32"/>
        <v>8578.73</v>
      </c>
      <c r="L84" s="8">
        <f t="shared" si="33"/>
        <v>19421.27</v>
      </c>
      <c r="M84" s="2"/>
    </row>
    <row r="85" spans="1:13" ht="31.5" x14ac:dyDescent="0.25">
      <c r="A85" s="1"/>
      <c r="B85" s="4" t="s">
        <v>62</v>
      </c>
      <c r="C85" s="5" t="s">
        <v>15</v>
      </c>
      <c r="D85" s="4" t="s">
        <v>59</v>
      </c>
      <c r="E85" s="4" t="s">
        <v>55</v>
      </c>
      <c r="F85" s="6">
        <v>28000</v>
      </c>
      <c r="G85" s="6">
        <f t="shared" si="29"/>
        <v>803.6</v>
      </c>
      <c r="H85" s="6">
        <v>0</v>
      </c>
      <c r="I85" s="7">
        <f t="shared" si="31"/>
        <v>851.2</v>
      </c>
      <c r="J85" s="7">
        <v>3705</v>
      </c>
      <c r="K85" s="7">
        <v>6359.8</v>
      </c>
      <c r="L85" s="8">
        <f t="shared" si="33"/>
        <v>21640.2</v>
      </c>
      <c r="M85" s="2"/>
    </row>
    <row r="86" spans="1:13" ht="31.5" x14ac:dyDescent="0.25">
      <c r="A86" s="1"/>
      <c r="B86" s="4" t="s">
        <v>63</v>
      </c>
      <c r="C86" s="5" t="s">
        <v>15</v>
      </c>
      <c r="D86" s="4" t="s">
        <v>59</v>
      </c>
      <c r="E86" s="4" t="s">
        <v>55</v>
      </c>
      <c r="F86" s="6">
        <v>28000</v>
      </c>
      <c r="G86" s="6">
        <f t="shared" si="29"/>
        <v>803.6</v>
      </c>
      <c r="H86" s="6">
        <v>0</v>
      </c>
      <c r="I86" s="7">
        <f t="shared" si="31"/>
        <v>851.2</v>
      </c>
      <c r="J86" s="7">
        <v>1104</v>
      </c>
      <c r="K86" s="7">
        <f t="shared" si="32"/>
        <v>2758.8</v>
      </c>
      <c r="L86" s="8">
        <f t="shared" si="33"/>
        <v>25241.200000000001</v>
      </c>
      <c r="M86" s="2"/>
    </row>
    <row r="87" spans="1:13" ht="31.5" x14ac:dyDescent="0.25">
      <c r="A87" s="1"/>
      <c r="B87" s="4" t="s">
        <v>64</v>
      </c>
      <c r="C87" s="5" t="s">
        <v>15</v>
      </c>
      <c r="D87" s="4" t="s">
        <v>232</v>
      </c>
      <c r="E87" s="4" t="s">
        <v>21</v>
      </c>
      <c r="F87" s="6">
        <v>55000</v>
      </c>
      <c r="G87" s="6">
        <f t="shared" si="29"/>
        <v>1578.5</v>
      </c>
      <c r="H87" s="6">
        <v>2559.6799999999998</v>
      </c>
      <c r="I87" s="7">
        <f t="shared" si="31"/>
        <v>1672</v>
      </c>
      <c r="J87" s="7">
        <v>6605</v>
      </c>
      <c r="K87" s="7">
        <v>19058.04</v>
      </c>
      <c r="L87" s="8">
        <f t="shared" si="33"/>
        <v>35941.96</v>
      </c>
      <c r="M87" s="2"/>
    </row>
    <row r="88" spans="1:13" ht="47.25" x14ac:dyDescent="0.25">
      <c r="A88" s="1"/>
      <c r="B88" s="4" t="s">
        <v>178</v>
      </c>
      <c r="C88" s="5" t="s">
        <v>12</v>
      </c>
      <c r="D88" s="4" t="s">
        <v>213</v>
      </c>
      <c r="E88" s="4" t="s">
        <v>21</v>
      </c>
      <c r="F88" s="6">
        <v>45000</v>
      </c>
      <c r="G88" s="6">
        <f t="shared" si="29"/>
        <v>1291.5</v>
      </c>
      <c r="H88" s="6">
        <v>1148.33</v>
      </c>
      <c r="I88" s="7">
        <f t="shared" si="31"/>
        <v>1368</v>
      </c>
      <c r="J88" s="7">
        <v>525</v>
      </c>
      <c r="K88" s="7">
        <v>3184.5</v>
      </c>
      <c r="L88" s="8">
        <f t="shared" si="33"/>
        <v>41815.5</v>
      </c>
      <c r="M88" s="2"/>
    </row>
    <row r="89" spans="1:13" ht="31.5" x14ac:dyDescent="0.25">
      <c r="A89" s="1"/>
      <c r="B89" s="4" t="s">
        <v>179</v>
      </c>
      <c r="C89" s="5" t="s">
        <v>12</v>
      </c>
      <c r="D89" s="4" t="s">
        <v>65</v>
      </c>
      <c r="E89" s="4" t="s">
        <v>55</v>
      </c>
      <c r="F89" s="6">
        <v>33000</v>
      </c>
      <c r="G89" s="6">
        <f t="shared" si="29"/>
        <v>947.1</v>
      </c>
      <c r="H89" s="6">
        <v>0</v>
      </c>
      <c r="I89" s="7">
        <f t="shared" si="31"/>
        <v>1003.2</v>
      </c>
      <c r="J89" s="7">
        <v>3220.03</v>
      </c>
      <c r="K89" s="7">
        <v>5070.33</v>
      </c>
      <c r="L89" s="8">
        <f t="shared" si="33"/>
        <v>27929.67</v>
      </c>
      <c r="M89" s="2"/>
    </row>
    <row r="90" spans="1:13" ht="31.5" x14ac:dyDescent="0.25">
      <c r="A90" s="1"/>
      <c r="B90" s="4" t="s">
        <v>180</v>
      </c>
      <c r="C90" s="5" t="s">
        <v>12</v>
      </c>
      <c r="D90" s="4" t="s">
        <v>66</v>
      </c>
      <c r="E90" s="4" t="s">
        <v>55</v>
      </c>
      <c r="F90" s="6">
        <v>33000</v>
      </c>
      <c r="G90" s="6">
        <f t="shared" si="29"/>
        <v>947.1</v>
      </c>
      <c r="H90" s="6">
        <v>0</v>
      </c>
      <c r="I90" s="7">
        <f t="shared" si="31"/>
        <v>1003.2</v>
      </c>
      <c r="J90" s="7">
        <v>12637.51</v>
      </c>
      <c r="K90" s="7">
        <v>14177.81</v>
      </c>
      <c r="L90" s="8">
        <f t="shared" si="33"/>
        <v>18822.190000000002</v>
      </c>
      <c r="M90" s="2"/>
    </row>
    <row r="91" spans="1:13" ht="31.5" x14ac:dyDescent="0.25">
      <c r="A91" s="1"/>
      <c r="B91" s="4" t="s">
        <v>67</v>
      </c>
      <c r="C91" s="5" t="s">
        <v>15</v>
      </c>
      <c r="D91" s="4" t="s">
        <v>68</v>
      </c>
      <c r="E91" s="4" t="s">
        <v>19</v>
      </c>
      <c r="F91" s="6">
        <v>45000</v>
      </c>
      <c r="G91" s="6">
        <f t="shared" si="29"/>
        <v>1291.5</v>
      </c>
      <c r="H91" s="6">
        <v>1148.33</v>
      </c>
      <c r="I91" s="7">
        <f>+F91*0.0304</f>
        <v>1368</v>
      </c>
      <c r="J91" s="7">
        <v>5325</v>
      </c>
      <c r="K91" s="7">
        <v>12984.5</v>
      </c>
      <c r="L91" s="8">
        <f t="shared" si="33"/>
        <v>32015.5</v>
      </c>
      <c r="M91" s="2"/>
    </row>
    <row r="92" spans="1:13" ht="31.5" x14ac:dyDescent="0.25">
      <c r="A92" s="1"/>
      <c r="B92" s="4" t="s">
        <v>69</v>
      </c>
      <c r="C92" s="5" t="s">
        <v>12</v>
      </c>
      <c r="D92" s="4" t="s">
        <v>70</v>
      </c>
      <c r="E92" s="4" t="s">
        <v>55</v>
      </c>
      <c r="F92" s="6">
        <v>45000</v>
      </c>
      <c r="G92" s="6">
        <f t="shared" si="29"/>
        <v>1291.5</v>
      </c>
      <c r="H92" s="6">
        <v>891.01</v>
      </c>
      <c r="I92" s="7">
        <f>+F92*0.0304</f>
        <v>1368</v>
      </c>
      <c r="J92" s="7">
        <v>4040.46</v>
      </c>
      <c r="K92" s="7">
        <v>7590.99</v>
      </c>
      <c r="L92" s="8">
        <f t="shared" si="33"/>
        <v>37409.01</v>
      </c>
      <c r="M92" s="2"/>
    </row>
    <row r="93" spans="1:13" ht="47.25" x14ac:dyDescent="0.25">
      <c r="A93" s="1"/>
      <c r="B93" s="4" t="s">
        <v>71</v>
      </c>
      <c r="C93" s="5" t="s">
        <v>12</v>
      </c>
      <c r="D93" s="4" t="s">
        <v>213</v>
      </c>
      <c r="E93" s="4" t="s">
        <v>55</v>
      </c>
      <c r="F93" s="6">
        <v>45000</v>
      </c>
      <c r="G93" s="6">
        <f t="shared" si="29"/>
        <v>1291.5</v>
      </c>
      <c r="H93" s="6">
        <v>0</v>
      </c>
      <c r="I93" s="7">
        <f>+F93*0.0304</f>
        <v>1368</v>
      </c>
      <c r="J93" s="7">
        <v>14550.98</v>
      </c>
      <c r="K93" s="7">
        <v>17653.96</v>
      </c>
      <c r="L93" s="8">
        <f t="shared" si="33"/>
        <v>27346.04</v>
      </c>
      <c r="M93" s="2"/>
    </row>
    <row r="94" spans="1:13" ht="31.5" x14ac:dyDescent="0.25">
      <c r="A94" s="1"/>
      <c r="B94" s="12" t="s">
        <v>72</v>
      </c>
      <c r="C94" s="5" t="s">
        <v>12</v>
      </c>
      <c r="D94" s="12" t="s">
        <v>73</v>
      </c>
      <c r="E94" s="4" t="s">
        <v>55</v>
      </c>
      <c r="F94" s="6">
        <v>28000</v>
      </c>
      <c r="G94" s="6">
        <f t="shared" si="29"/>
        <v>803.6</v>
      </c>
      <c r="H94" s="6">
        <v>0</v>
      </c>
      <c r="I94" s="7">
        <f>+F94*0.0304</f>
        <v>851.2</v>
      </c>
      <c r="J94" s="7">
        <v>2862</v>
      </c>
      <c r="K94" s="7">
        <v>4516.8</v>
      </c>
      <c r="L94" s="8">
        <f>F94-K94</f>
        <v>23483.200000000001</v>
      </c>
      <c r="M94" s="2"/>
    </row>
    <row r="95" spans="1:13" ht="31.5" x14ac:dyDescent="0.25">
      <c r="A95" s="1"/>
      <c r="B95" s="12" t="s">
        <v>74</v>
      </c>
      <c r="C95" s="5" t="s">
        <v>12</v>
      </c>
      <c r="D95" s="12" t="s">
        <v>75</v>
      </c>
      <c r="E95" s="4" t="s">
        <v>55</v>
      </c>
      <c r="F95" s="6">
        <v>33000</v>
      </c>
      <c r="G95" s="6">
        <f t="shared" si="29"/>
        <v>947.1</v>
      </c>
      <c r="H95" s="6">
        <v>0</v>
      </c>
      <c r="I95" s="7">
        <f>+F95*0.0304</f>
        <v>1003.2</v>
      </c>
      <c r="J95" s="7">
        <v>7417.67</v>
      </c>
      <c r="K95" s="7">
        <v>5275.3</v>
      </c>
      <c r="L95" s="8">
        <f>F95-K95</f>
        <v>27724.7</v>
      </c>
      <c r="M95" s="2"/>
    </row>
    <row r="96" spans="1:13" ht="31.5" x14ac:dyDescent="0.25">
      <c r="A96" s="1"/>
      <c r="B96" s="12" t="s">
        <v>76</v>
      </c>
      <c r="C96" s="5" t="s">
        <v>12</v>
      </c>
      <c r="D96" s="48" t="s">
        <v>75</v>
      </c>
      <c r="E96" s="4" t="s">
        <v>55</v>
      </c>
      <c r="F96" s="6">
        <v>30000</v>
      </c>
      <c r="G96" s="6">
        <f t="shared" si="29"/>
        <v>861</v>
      </c>
      <c r="H96" s="6">
        <v>0</v>
      </c>
      <c r="I96" s="7">
        <f t="shared" si="28"/>
        <v>912</v>
      </c>
      <c r="J96" s="7">
        <v>4374.1000000000004</v>
      </c>
      <c r="K96" s="7">
        <v>8342.4500000000007</v>
      </c>
      <c r="L96" s="8">
        <f t="shared" si="30"/>
        <v>21657.55</v>
      </c>
      <c r="M96" s="2"/>
    </row>
    <row r="97" spans="1:13" ht="31.5" x14ac:dyDescent="0.25">
      <c r="A97" s="1"/>
      <c r="B97" s="12" t="s">
        <v>135</v>
      </c>
      <c r="C97" s="5" t="s">
        <v>12</v>
      </c>
      <c r="D97" s="12" t="s">
        <v>73</v>
      </c>
      <c r="E97" s="4" t="s">
        <v>55</v>
      </c>
      <c r="F97" s="6">
        <v>33000</v>
      </c>
      <c r="G97" s="6">
        <f t="shared" si="29"/>
        <v>947.1</v>
      </c>
      <c r="H97" s="6">
        <v>0</v>
      </c>
      <c r="I97" s="7">
        <f t="shared" si="28"/>
        <v>1003.2</v>
      </c>
      <c r="J97" s="7">
        <v>6321.91</v>
      </c>
      <c r="K97" s="7">
        <v>8267.65</v>
      </c>
      <c r="L97" s="8">
        <f t="shared" si="30"/>
        <v>24732.35</v>
      </c>
      <c r="M97" s="2"/>
    </row>
    <row r="98" spans="1:13" ht="31.5" x14ac:dyDescent="0.25">
      <c r="A98" s="1"/>
      <c r="B98" s="12" t="s">
        <v>147</v>
      </c>
      <c r="C98" s="5" t="s">
        <v>12</v>
      </c>
      <c r="D98" s="12" t="s">
        <v>148</v>
      </c>
      <c r="E98" s="4" t="s">
        <v>55</v>
      </c>
      <c r="F98" s="6">
        <v>28000</v>
      </c>
      <c r="G98" s="6">
        <f t="shared" si="29"/>
        <v>803.6</v>
      </c>
      <c r="H98" s="6">
        <v>0</v>
      </c>
      <c r="I98" s="7">
        <f t="shared" si="28"/>
        <v>851.2</v>
      </c>
      <c r="J98" s="7">
        <v>1325</v>
      </c>
      <c r="K98" s="7">
        <f t="shared" si="32"/>
        <v>2979.8</v>
      </c>
      <c r="L98" s="8">
        <f t="shared" si="30"/>
        <v>25020.2</v>
      </c>
      <c r="M98" s="2"/>
    </row>
    <row r="99" spans="1:13" ht="31.5" x14ac:dyDescent="0.25">
      <c r="A99" s="1"/>
      <c r="B99" s="12" t="s">
        <v>151</v>
      </c>
      <c r="C99" s="5" t="s">
        <v>12</v>
      </c>
      <c r="D99" s="12" t="s">
        <v>73</v>
      </c>
      <c r="E99" s="4" t="s">
        <v>55</v>
      </c>
      <c r="F99" s="6">
        <v>28000</v>
      </c>
      <c r="G99" s="6">
        <f t="shared" si="29"/>
        <v>803.6</v>
      </c>
      <c r="H99" s="6">
        <v>0</v>
      </c>
      <c r="I99" s="7">
        <f t="shared" si="28"/>
        <v>851.2</v>
      </c>
      <c r="J99" s="7">
        <v>3805</v>
      </c>
      <c r="K99" s="7">
        <v>8943.24</v>
      </c>
      <c r="L99" s="8">
        <f t="shared" ref="L99:L100" si="34">F99-K99</f>
        <v>19056.760000000002</v>
      </c>
      <c r="M99" s="2"/>
    </row>
    <row r="100" spans="1:13" ht="31.5" x14ac:dyDescent="0.25">
      <c r="A100" s="1"/>
      <c r="B100" s="12" t="s">
        <v>181</v>
      </c>
      <c r="C100" s="5" t="s">
        <v>12</v>
      </c>
      <c r="D100" s="12" t="s">
        <v>214</v>
      </c>
      <c r="E100" s="4" t="s">
        <v>55</v>
      </c>
      <c r="F100" s="6">
        <v>28000</v>
      </c>
      <c r="G100" s="6">
        <f t="shared" si="29"/>
        <v>803.6</v>
      </c>
      <c r="H100" s="6">
        <v>0</v>
      </c>
      <c r="I100" s="7">
        <f t="shared" si="28"/>
        <v>851.2</v>
      </c>
      <c r="J100" s="7">
        <v>1025</v>
      </c>
      <c r="K100" s="7">
        <v>3787.64</v>
      </c>
      <c r="L100" s="8">
        <f t="shared" si="34"/>
        <v>24212.36</v>
      </c>
      <c r="M100" s="2"/>
    </row>
    <row r="101" spans="1:13" ht="31.5" x14ac:dyDescent="0.25">
      <c r="A101" s="1"/>
      <c r="B101" s="12" t="s">
        <v>153</v>
      </c>
      <c r="C101" s="5" t="s">
        <v>15</v>
      </c>
      <c r="D101" s="12" t="s">
        <v>59</v>
      </c>
      <c r="E101" s="4" t="s">
        <v>55</v>
      </c>
      <c r="F101" s="6">
        <v>26000</v>
      </c>
      <c r="G101" s="6">
        <f t="shared" si="29"/>
        <v>746.2</v>
      </c>
      <c r="H101" s="6">
        <v>0</v>
      </c>
      <c r="I101" s="7">
        <f t="shared" si="28"/>
        <v>790.4</v>
      </c>
      <c r="J101" s="7">
        <v>1325</v>
      </c>
      <c r="K101" s="7">
        <v>5300.88</v>
      </c>
      <c r="L101" s="8">
        <f t="shared" ref="L101" si="35">F101-K101</f>
        <v>20699.12</v>
      </c>
      <c r="M101" s="2"/>
    </row>
    <row r="102" spans="1:13" ht="31.5" x14ac:dyDescent="0.25">
      <c r="A102" s="1"/>
      <c r="B102" s="12" t="s">
        <v>182</v>
      </c>
      <c r="C102" s="5" t="s">
        <v>15</v>
      </c>
      <c r="D102" s="12" t="s">
        <v>59</v>
      </c>
      <c r="E102" s="4" t="s">
        <v>55</v>
      </c>
      <c r="F102" s="6">
        <v>26000</v>
      </c>
      <c r="G102" s="6">
        <f t="shared" si="29"/>
        <v>746.2</v>
      </c>
      <c r="H102" s="6">
        <v>0</v>
      </c>
      <c r="I102" s="7">
        <f t="shared" si="28"/>
        <v>790.4</v>
      </c>
      <c r="J102" s="7">
        <v>945</v>
      </c>
      <c r="K102" s="7">
        <v>4942.32</v>
      </c>
      <c r="L102" s="8">
        <f t="shared" ref="L102:L103" si="36">F102-K102</f>
        <v>21057.68</v>
      </c>
      <c r="M102" s="2"/>
    </row>
    <row r="103" spans="1:13" ht="31.5" x14ac:dyDescent="0.25">
      <c r="A103" s="1"/>
      <c r="B103" s="12" t="s">
        <v>235</v>
      </c>
      <c r="C103" s="5" t="s">
        <v>12</v>
      </c>
      <c r="D103" s="12" t="s">
        <v>144</v>
      </c>
      <c r="E103" s="4" t="s">
        <v>55</v>
      </c>
      <c r="F103" s="6">
        <v>30000</v>
      </c>
      <c r="G103" s="6">
        <f t="shared" si="29"/>
        <v>861</v>
      </c>
      <c r="H103" s="6"/>
      <c r="I103" s="7">
        <f t="shared" si="28"/>
        <v>912</v>
      </c>
      <c r="J103" s="7">
        <v>25</v>
      </c>
      <c r="K103" s="7">
        <v>3098</v>
      </c>
      <c r="L103" s="8">
        <f t="shared" si="36"/>
        <v>26902</v>
      </c>
      <c r="M103" s="2"/>
    </row>
    <row r="104" spans="1:13" ht="16.5" thickBot="1" x14ac:dyDescent="0.3">
      <c r="A104" s="1"/>
      <c r="B104" s="72"/>
      <c r="C104" s="73"/>
      <c r="D104" s="73"/>
      <c r="E104" s="73"/>
      <c r="F104" s="36">
        <f>SUM(F78:F103)</f>
        <v>961000</v>
      </c>
      <c r="G104" s="26">
        <f>SUM(G78:G103)</f>
        <v>27580.699999999997</v>
      </c>
      <c r="H104" s="26">
        <f>SUM(H78:H102)</f>
        <v>24640.98</v>
      </c>
      <c r="I104" s="27">
        <f>SUM(I78:I103)</f>
        <v>29214.400000000009</v>
      </c>
      <c r="J104" s="27">
        <f>SUM(J78:J103)</f>
        <v>183637.6</v>
      </c>
      <c r="K104" s="28">
        <f>SUM(K78:K103)</f>
        <v>273536.78999999992</v>
      </c>
      <c r="L104" s="29">
        <f>SUM(L78:L103)</f>
        <v>687463.21</v>
      </c>
      <c r="M104" s="2"/>
    </row>
    <row r="105" spans="1:13" ht="15.75" x14ac:dyDescent="0.25">
      <c r="A105" s="1"/>
      <c r="B105" s="74" t="s">
        <v>183</v>
      </c>
      <c r="C105" s="75"/>
      <c r="D105" s="75"/>
      <c r="E105" s="75"/>
      <c r="F105" s="76"/>
      <c r="G105" s="76"/>
      <c r="H105" s="76"/>
      <c r="I105" s="76"/>
      <c r="J105" s="76"/>
      <c r="K105" s="76"/>
      <c r="L105" s="77"/>
      <c r="M105" s="2"/>
    </row>
    <row r="106" spans="1:13" ht="31.5" x14ac:dyDescent="0.25">
      <c r="A106" s="1"/>
      <c r="B106" s="4" t="s">
        <v>119</v>
      </c>
      <c r="C106" s="5" t="s">
        <v>12</v>
      </c>
      <c r="D106" s="4" t="s">
        <v>42</v>
      </c>
      <c r="E106" s="4" t="s">
        <v>19</v>
      </c>
      <c r="F106" s="6">
        <v>42000</v>
      </c>
      <c r="G106" s="6">
        <f t="shared" ref="G106:G110" si="37">+F106*0.0287</f>
        <v>1205.4000000000001</v>
      </c>
      <c r="H106" s="6"/>
      <c r="I106" s="7">
        <f>+F106*0.0304</f>
        <v>1276.8</v>
      </c>
      <c r="J106" s="7">
        <v>7175</v>
      </c>
      <c r="K106" s="7">
        <v>12978.63</v>
      </c>
      <c r="L106" s="8">
        <f>F106-K106</f>
        <v>29021.370000000003</v>
      </c>
      <c r="M106" s="2"/>
    </row>
    <row r="107" spans="1:13" ht="31.5" x14ac:dyDescent="0.25">
      <c r="A107" s="1"/>
      <c r="B107" s="4" t="s">
        <v>118</v>
      </c>
      <c r="C107" s="5" t="s">
        <v>12</v>
      </c>
      <c r="D107" s="4" t="s">
        <v>215</v>
      </c>
      <c r="E107" s="4" t="s">
        <v>19</v>
      </c>
      <c r="F107" s="6">
        <v>53000</v>
      </c>
      <c r="G107" s="6">
        <f t="shared" si="37"/>
        <v>1521.1</v>
      </c>
      <c r="H107" s="6">
        <v>2277.41</v>
      </c>
      <c r="I107" s="7">
        <f>+F107*0.0304</f>
        <v>1611.2</v>
      </c>
      <c r="J107" s="7">
        <v>5059.71</v>
      </c>
      <c r="K107" s="7">
        <v>20078.29</v>
      </c>
      <c r="L107" s="8">
        <f>F107-K107</f>
        <v>32921.71</v>
      </c>
      <c r="M107" s="2"/>
    </row>
    <row r="108" spans="1:13" ht="47.25" x14ac:dyDescent="0.25">
      <c r="A108" s="1"/>
      <c r="B108" s="4" t="s">
        <v>240</v>
      </c>
      <c r="C108" s="5" t="s">
        <v>12</v>
      </c>
      <c r="D108" s="4" t="s">
        <v>42</v>
      </c>
      <c r="E108" s="4" t="s">
        <v>19</v>
      </c>
      <c r="F108" s="6">
        <v>38000</v>
      </c>
      <c r="G108" s="6">
        <v>1090.5999999999999</v>
      </c>
      <c r="H108" s="6">
        <v>160.38</v>
      </c>
      <c r="I108" s="7">
        <v>1155.2</v>
      </c>
      <c r="J108" s="7">
        <v>25</v>
      </c>
      <c r="K108" s="7">
        <v>2431.1799999999998</v>
      </c>
      <c r="L108" s="8">
        <f>F108-K108</f>
        <v>35568.82</v>
      </c>
      <c r="M108" s="2"/>
    </row>
    <row r="109" spans="1:13" ht="31.5" x14ac:dyDescent="0.25">
      <c r="A109" s="1"/>
      <c r="B109" s="4" t="s">
        <v>184</v>
      </c>
      <c r="C109" s="5" t="s">
        <v>15</v>
      </c>
      <c r="D109" s="4" t="s">
        <v>229</v>
      </c>
      <c r="E109" s="4" t="s">
        <v>19</v>
      </c>
      <c r="F109" s="6">
        <v>48000</v>
      </c>
      <c r="G109" s="6">
        <f t="shared" si="37"/>
        <v>1377.6</v>
      </c>
      <c r="H109" s="6">
        <v>1571.73</v>
      </c>
      <c r="I109" s="7">
        <f>+F109*0.0304</f>
        <v>1459.2</v>
      </c>
      <c r="J109" s="7">
        <v>10816.93</v>
      </c>
      <c r="K109" s="7">
        <v>11811.33</v>
      </c>
      <c r="L109" s="8">
        <f>F109-K109</f>
        <v>36188.67</v>
      </c>
      <c r="M109" s="2"/>
    </row>
    <row r="110" spans="1:13" ht="32.25" thickBot="1" x14ac:dyDescent="0.3">
      <c r="A110" s="1"/>
      <c r="B110" s="4" t="s">
        <v>185</v>
      </c>
      <c r="C110" s="5" t="s">
        <v>12</v>
      </c>
      <c r="D110" s="4" t="s">
        <v>42</v>
      </c>
      <c r="E110" s="4" t="s">
        <v>55</v>
      </c>
      <c r="F110" s="9">
        <v>38000</v>
      </c>
      <c r="G110" s="9">
        <f t="shared" si="37"/>
        <v>1090.5999999999999</v>
      </c>
      <c r="H110" s="9">
        <v>0</v>
      </c>
      <c r="I110" s="10">
        <f>+F110*0.0304</f>
        <v>1155.2</v>
      </c>
      <c r="J110" s="10">
        <v>11350.36</v>
      </c>
      <c r="K110" s="10">
        <v>13955.83</v>
      </c>
      <c r="L110" s="11">
        <f>F110-K110</f>
        <v>24044.17</v>
      </c>
      <c r="M110" s="2"/>
    </row>
    <row r="111" spans="1:13" ht="16.5" thickBot="1" x14ac:dyDescent="0.3">
      <c r="A111" s="1"/>
      <c r="B111" s="72"/>
      <c r="C111" s="73"/>
      <c r="D111" s="73"/>
      <c r="E111" s="73"/>
      <c r="F111" s="16">
        <f t="shared" ref="F111:L111" si="38">SUM(F106:F110)</f>
        <v>219000</v>
      </c>
      <c r="G111" s="17">
        <f t="shared" si="38"/>
        <v>6285.2999999999993</v>
      </c>
      <c r="H111" s="17">
        <f t="shared" si="38"/>
        <v>4009.52</v>
      </c>
      <c r="I111" s="18">
        <f t="shared" si="38"/>
        <v>6657.5999999999995</v>
      </c>
      <c r="J111" s="18">
        <f t="shared" si="38"/>
        <v>34427</v>
      </c>
      <c r="K111" s="19">
        <f t="shared" si="38"/>
        <v>61255.26</v>
      </c>
      <c r="L111" s="20">
        <f t="shared" si="38"/>
        <v>157744.74</v>
      </c>
      <c r="M111" s="2"/>
    </row>
    <row r="112" spans="1:13" ht="15.75" x14ac:dyDescent="0.25">
      <c r="A112" s="1"/>
      <c r="B112" s="74" t="s">
        <v>186</v>
      </c>
      <c r="C112" s="75"/>
      <c r="D112" s="75"/>
      <c r="E112" s="75"/>
      <c r="F112" s="76"/>
      <c r="G112" s="76"/>
      <c r="H112" s="76"/>
      <c r="I112" s="76"/>
      <c r="J112" s="76"/>
      <c r="K112" s="76"/>
      <c r="L112" s="77"/>
      <c r="M112" s="2"/>
    </row>
    <row r="113" spans="1:14" ht="31.5" x14ac:dyDescent="0.25">
      <c r="A113" s="1"/>
      <c r="B113" s="4" t="s">
        <v>79</v>
      </c>
      <c r="C113" s="5" t="s">
        <v>15</v>
      </c>
      <c r="D113" s="12" t="s">
        <v>216</v>
      </c>
      <c r="E113" s="4" t="s">
        <v>21</v>
      </c>
      <c r="F113" s="6">
        <v>43000</v>
      </c>
      <c r="G113" s="6">
        <f>+F113*0.0287</f>
        <v>1234.0999999999999</v>
      </c>
      <c r="H113" s="6">
        <v>608.74</v>
      </c>
      <c r="I113" s="7">
        <f>+F113*0.0304</f>
        <v>1307.2</v>
      </c>
      <c r="J113" s="7">
        <v>14314.45</v>
      </c>
      <c r="K113" s="7">
        <v>20177.18</v>
      </c>
      <c r="L113" s="8">
        <f>F113-K113</f>
        <v>22822.82</v>
      </c>
      <c r="M113" s="2"/>
    </row>
    <row r="114" spans="1:14" ht="32.25" thickBot="1" x14ac:dyDescent="0.3">
      <c r="A114" s="1"/>
      <c r="B114" s="12" t="s">
        <v>80</v>
      </c>
      <c r="C114" s="5" t="s">
        <v>12</v>
      </c>
      <c r="D114" s="12" t="s">
        <v>216</v>
      </c>
      <c r="E114" s="12" t="s">
        <v>19</v>
      </c>
      <c r="F114" s="9">
        <v>46000</v>
      </c>
      <c r="G114" s="6">
        <f>+F114*0.0287</f>
        <v>1320.2</v>
      </c>
      <c r="H114" s="9">
        <v>1032.1400000000001</v>
      </c>
      <c r="I114" s="10">
        <f>+F114*0.0304</f>
        <v>1398.4</v>
      </c>
      <c r="J114" s="10">
        <v>4723.3999999999996</v>
      </c>
      <c r="K114" s="7">
        <v>9463.82</v>
      </c>
      <c r="L114" s="11">
        <f>F114-K114</f>
        <v>36536.18</v>
      </c>
      <c r="M114" s="2"/>
    </row>
    <row r="115" spans="1:14" ht="16.5" thickBot="1" x14ac:dyDescent="0.3">
      <c r="A115" s="1"/>
      <c r="B115" s="72"/>
      <c r="C115" s="73"/>
      <c r="D115" s="73"/>
      <c r="E115" s="73"/>
      <c r="F115" s="16">
        <f>SUM(F113:F114)</f>
        <v>89000</v>
      </c>
      <c r="G115" s="17">
        <f t="shared" ref="G115:K115" si="39">SUM(G113:G114)</f>
        <v>2554.3000000000002</v>
      </c>
      <c r="H115" s="17">
        <f t="shared" si="39"/>
        <v>1640.88</v>
      </c>
      <c r="I115" s="18">
        <f t="shared" si="39"/>
        <v>2705.6000000000004</v>
      </c>
      <c r="J115" s="18">
        <f t="shared" si="39"/>
        <v>19037.849999999999</v>
      </c>
      <c r="K115" s="19">
        <f t="shared" si="39"/>
        <v>29641</v>
      </c>
      <c r="L115" s="20">
        <f>SUM(L113:L114)</f>
        <v>59359</v>
      </c>
      <c r="M115" s="2"/>
      <c r="N115" s="34"/>
    </row>
    <row r="116" spans="1:14" ht="15.75" x14ac:dyDescent="0.25">
      <c r="A116" s="1"/>
      <c r="B116" s="74" t="s">
        <v>81</v>
      </c>
      <c r="C116" s="75"/>
      <c r="D116" s="75"/>
      <c r="E116" s="75"/>
      <c r="F116" s="76"/>
      <c r="G116" s="76"/>
      <c r="H116" s="76"/>
      <c r="I116" s="76"/>
      <c r="J116" s="76"/>
      <c r="K116" s="76"/>
      <c r="L116" s="77"/>
      <c r="M116" s="2"/>
    </row>
    <row r="117" spans="1:14" ht="63.75" thickBot="1" x14ac:dyDescent="0.3">
      <c r="A117" s="1"/>
      <c r="B117" s="4" t="s">
        <v>187</v>
      </c>
      <c r="C117" s="5" t="s">
        <v>12</v>
      </c>
      <c r="D117" s="4" t="s">
        <v>82</v>
      </c>
      <c r="E117" s="4" t="s">
        <v>21</v>
      </c>
      <c r="F117" s="6">
        <v>170000</v>
      </c>
      <c r="G117" s="6">
        <f>F117*0.0287</f>
        <v>4879</v>
      </c>
      <c r="H117" s="6">
        <v>27713.39</v>
      </c>
      <c r="I117" s="7">
        <f>F117*0.0304</f>
        <v>5168</v>
      </c>
      <c r="J117" s="7">
        <v>37634.720000000001</v>
      </c>
      <c r="K117" s="7">
        <v>90605.9</v>
      </c>
      <c r="L117" s="8">
        <f t="shared" ref="L117" si="40">F117-K117</f>
        <v>79394.100000000006</v>
      </c>
      <c r="M117" s="2"/>
    </row>
    <row r="118" spans="1:14" ht="16.5" thickBot="1" x14ac:dyDescent="0.3">
      <c r="A118" s="1"/>
      <c r="B118" s="72"/>
      <c r="C118" s="73"/>
      <c r="D118" s="73"/>
      <c r="E118" s="73"/>
      <c r="F118" s="16">
        <f t="shared" ref="F118:L118" si="41">SUM(F117:F117)</f>
        <v>170000</v>
      </c>
      <c r="G118" s="17">
        <f t="shared" si="41"/>
        <v>4879</v>
      </c>
      <c r="H118" s="17">
        <f t="shared" si="41"/>
        <v>27713.39</v>
      </c>
      <c r="I118" s="18">
        <f t="shared" si="41"/>
        <v>5168</v>
      </c>
      <c r="J118" s="18">
        <f t="shared" si="41"/>
        <v>37634.720000000001</v>
      </c>
      <c r="K118" s="19">
        <f t="shared" si="41"/>
        <v>90605.9</v>
      </c>
      <c r="L118" s="20">
        <f t="shared" si="41"/>
        <v>79394.100000000006</v>
      </c>
      <c r="M118" s="2"/>
      <c r="N118" s="34"/>
    </row>
    <row r="119" spans="1:14" ht="15.75" x14ac:dyDescent="0.25">
      <c r="A119" s="1"/>
      <c r="B119" s="83" t="s">
        <v>154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77"/>
      <c r="M119" s="2"/>
    </row>
    <row r="120" spans="1:14" ht="78.75" x14ac:dyDescent="0.25">
      <c r="A120" s="1"/>
      <c r="B120" s="4" t="s">
        <v>226</v>
      </c>
      <c r="C120" s="5" t="s">
        <v>12</v>
      </c>
      <c r="D120" s="4" t="s">
        <v>217</v>
      </c>
      <c r="E120" s="4" t="s">
        <v>21</v>
      </c>
      <c r="F120" s="6">
        <v>110000</v>
      </c>
      <c r="G120" s="6">
        <f>F120*0.0287</f>
        <v>3157</v>
      </c>
      <c r="H120" s="6">
        <v>14457.62</v>
      </c>
      <c r="I120" s="7">
        <f>F120*0.0304</f>
        <v>3344</v>
      </c>
      <c r="J120" s="7">
        <v>2640.56</v>
      </c>
      <c r="K120" s="7">
        <v>24439.98</v>
      </c>
      <c r="L120" s="8">
        <f>F120-K120</f>
        <v>85560.02</v>
      </c>
      <c r="M120" s="2"/>
    </row>
    <row r="121" spans="1:14" ht="63" x14ac:dyDescent="0.25">
      <c r="A121" s="1"/>
      <c r="B121" s="4" t="s">
        <v>87</v>
      </c>
      <c r="C121" s="5" t="s">
        <v>15</v>
      </c>
      <c r="D121" s="4" t="s">
        <v>145</v>
      </c>
      <c r="E121" s="4" t="s">
        <v>21</v>
      </c>
      <c r="F121" s="6">
        <v>60000</v>
      </c>
      <c r="G121" s="6">
        <f>F121*0.0287</f>
        <v>1722</v>
      </c>
      <c r="H121" s="6">
        <v>3486.68</v>
      </c>
      <c r="I121" s="7">
        <f>F121*0.0304</f>
        <v>1824</v>
      </c>
      <c r="J121" s="7">
        <v>17588.240000000002</v>
      </c>
      <c r="K121" s="7">
        <v>7428.24</v>
      </c>
      <c r="L121" s="8">
        <f>F121-K121</f>
        <v>52571.76</v>
      </c>
      <c r="M121" s="2"/>
    </row>
    <row r="122" spans="1:14" ht="63.75" thickBot="1" x14ac:dyDescent="0.3">
      <c r="A122" s="1"/>
      <c r="B122" s="4" t="s">
        <v>131</v>
      </c>
      <c r="C122" s="5" t="s">
        <v>12</v>
      </c>
      <c r="D122" s="4" t="s">
        <v>145</v>
      </c>
      <c r="E122" s="4" t="s">
        <v>21</v>
      </c>
      <c r="F122" s="9">
        <v>60000</v>
      </c>
      <c r="G122" s="9">
        <f>F122*0.0287</f>
        <v>1722</v>
      </c>
      <c r="H122" s="9">
        <v>3486.68</v>
      </c>
      <c r="I122" s="10">
        <f>+F122*0.0304</f>
        <v>1824</v>
      </c>
      <c r="J122" s="10">
        <v>12723.84</v>
      </c>
      <c r="K122" s="7">
        <v>10488.97</v>
      </c>
      <c r="L122" s="11">
        <f>F122-K122</f>
        <v>49511.03</v>
      </c>
      <c r="M122" s="2"/>
    </row>
    <row r="123" spans="1:14" ht="16.5" thickBot="1" x14ac:dyDescent="0.3">
      <c r="A123" s="1"/>
      <c r="B123" s="72"/>
      <c r="C123" s="73"/>
      <c r="D123" s="73"/>
      <c r="E123" s="73"/>
      <c r="F123" s="43">
        <f t="shared" ref="F123:L123" si="42">SUM(F120:F122)</f>
        <v>230000</v>
      </c>
      <c r="G123" s="19">
        <f t="shared" si="42"/>
        <v>6601</v>
      </c>
      <c r="H123" s="19">
        <f t="shared" si="42"/>
        <v>21430.98</v>
      </c>
      <c r="I123" s="19">
        <f t="shared" si="42"/>
        <v>6992</v>
      </c>
      <c r="J123" s="19">
        <f t="shared" si="42"/>
        <v>32952.639999999999</v>
      </c>
      <c r="K123" s="19">
        <f t="shared" si="42"/>
        <v>42357.19</v>
      </c>
      <c r="L123" s="20">
        <f t="shared" si="42"/>
        <v>187642.81</v>
      </c>
      <c r="M123" s="2"/>
      <c r="N123" s="34"/>
    </row>
    <row r="124" spans="1:14" ht="15.75" x14ac:dyDescent="0.25">
      <c r="A124" s="1"/>
      <c r="B124" s="83" t="s">
        <v>188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7"/>
      <c r="M124" s="2"/>
    </row>
    <row r="125" spans="1:14" ht="78.75" x14ac:dyDescent="0.25">
      <c r="A125" s="1"/>
      <c r="B125" s="4" t="s">
        <v>88</v>
      </c>
      <c r="C125" s="5" t="s">
        <v>12</v>
      </c>
      <c r="D125" s="4" t="s">
        <v>218</v>
      </c>
      <c r="E125" s="4" t="s">
        <v>21</v>
      </c>
      <c r="F125" s="6">
        <v>110000</v>
      </c>
      <c r="G125" s="6">
        <f>F125*0.0287</f>
        <v>3157</v>
      </c>
      <c r="H125" s="6">
        <v>14457.62</v>
      </c>
      <c r="I125" s="7">
        <f>+F125*0.0304</f>
        <v>3344</v>
      </c>
      <c r="J125" s="7">
        <v>9198.58</v>
      </c>
      <c r="K125" s="7">
        <v>27235.77</v>
      </c>
      <c r="L125" s="8">
        <f>F125-K125</f>
        <v>82764.23</v>
      </c>
      <c r="M125" s="2"/>
    </row>
    <row r="126" spans="1:14" ht="63" x14ac:dyDescent="0.25">
      <c r="A126" s="1"/>
      <c r="B126" s="4" t="s">
        <v>83</v>
      </c>
      <c r="C126" s="5" t="s">
        <v>15</v>
      </c>
      <c r="D126" s="4" t="s">
        <v>219</v>
      </c>
      <c r="E126" s="4" t="s">
        <v>19</v>
      </c>
      <c r="F126" s="6">
        <v>60000</v>
      </c>
      <c r="G126" s="6">
        <f>F126*0.0287</f>
        <v>1722</v>
      </c>
      <c r="H126" s="6">
        <v>3143.58</v>
      </c>
      <c r="I126" s="7">
        <f>+F126*0.0304</f>
        <v>1824</v>
      </c>
      <c r="J126" s="7">
        <v>24411.46</v>
      </c>
      <c r="K126" s="7">
        <v>27580.63</v>
      </c>
      <c r="L126" s="8">
        <f>F126-K126</f>
        <v>32419.37</v>
      </c>
      <c r="M126" s="2"/>
    </row>
    <row r="127" spans="1:14" ht="63.75" thickBot="1" x14ac:dyDescent="0.3">
      <c r="A127" s="1"/>
      <c r="B127" s="4" t="s">
        <v>84</v>
      </c>
      <c r="C127" s="5" t="s">
        <v>15</v>
      </c>
      <c r="D127" s="4" t="s">
        <v>219</v>
      </c>
      <c r="E127" s="4" t="s">
        <v>19</v>
      </c>
      <c r="F127" s="9">
        <v>60000</v>
      </c>
      <c r="G127" s="9">
        <f>F127*0.0287</f>
        <v>1722</v>
      </c>
      <c r="H127" s="9">
        <v>3143.58</v>
      </c>
      <c r="I127" s="10">
        <f>+F127*0.0304</f>
        <v>1824</v>
      </c>
      <c r="J127" s="10">
        <v>21545.43</v>
      </c>
      <c r="K127" s="7">
        <v>25612.47</v>
      </c>
      <c r="L127" s="11">
        <f>F127-K127</f>
        <v>34387.53</v>
      </c>
      <c r="M127" s="2"/>
    </row>
    <row r="128" spans="1:14" ht="16.5" thickBot="1" x14ac:dyDescent="0.3">
      <c r="A128" s="1"/>
      <c r="B128" s="72"/>
      <c r="C128" s="73"/>
      <c r="D128" s="73"/>
      <c r="E128" s="73"/>
      <c r="F128" s="16">
        <f t="shared" ref="F128:L128" si="43">SUM(F125:F127)</f>
        <v>230000</v>
      </c>
      <c r="G128" s="17">
        <f t="shared" si="43"/>
        <v>6601</v>
      </c>
      <c r="H128" s="17">
        <f t="shared" si="43"/>
        <v>20744.78</v>
      </c>
      <c r="I128" s="18">
        <f t="shared" si="43"/>
        <v>6992</v>
      </c>
      <c r="J128" s="19">
        <f t="shared" si="43"/>
        <v>55155.47</v>
      </c>
      <c r="K128" s="19">
        <f t="shared" si="43"/>
        <v>80428.87</v>
      </c>
      <c r="L128" s="20">
        <f t="shared" si="43"/>
        <v>149571.13</v>
      </c>
      <c r="M128" s="2"/>
      <c r="N128" s="34"/>
    </row>
    <row r="129" spans="1:14" ht="15.75" x14ac:dyDescent="0.25">
      <c r="A129" s="1"/>
      <c r="B129" s="83" t="s">
        <v>189</v>
      </c>
      <c r="C129" s="76"/>
      <c r="D129" s="76"/>
      <c r="E129" s="76"/>
      <c r="F129" s="76"/>
      <c r="G129" s="76"/>
      <c r="H129" s="76"/>
      <c r="I129" s="76"/>
      <c r="J129" s="76"/>
      <c r="K129" s="76"/>
      <c r="L129" s="77"/>
      <c r="M129" s="2"/>
    </row>
    <row r="130" spans="1:14" ht="63" x14ac:dyDescent="0.25">
      <c r="A130" s="1"/>
      <c r="B130" s="4" t="s">
        <v>89</v>
      </c>
      <c r="C130" s="5" t="s">
        <v>12</v>
      </c>
      <c r="D130" s="4" t="s">
        <v>220</v>
      </c>
      <c r="E130" s="4" t="s">
        <v>21</v>
      </c>
      <c r="F130" s="6">
        <v>110000</v>
      </c>
      <c r="G130" s="6">
        <f>F130*0.0287</f>
        <v>3157</v>
      </c>
      <c r="H130" s="6">
        <v>14457.62</v>
      </c>
      <c r="I130" s="7">
        <f>+F130*0.0304</f>
        <v>3344</v>
      </c>
      <c r="J130" s="7">
        <v>1325</v>
      </c>
      <c r="K130" s="7">
        <v>26283.62</v>
      </c>
      <c r="L130" s="8">
        <f>F130-K130</f>
        <v>83716.38</v>
      </c>
      <c r="M130" s="2"/>
    </row>
    <row r="131" spans="1:14" ht="47.25" x14ac:dyDescent="0.25">
      <c r="A131" s="1"/>
      <c r="B131" s="12" t="s">
        <v>85</v>
      </c>
      <c r="C131" s="5" t="s">
        <v>12</v>
      </c>
      <c r="D131" s="12" t="s">
        <v>221</v>
      </c>
      <c r="E131" s="4" t="s">
        <v>21</v>
      </c>
      <c r="F131" s="6">
        <v>50000</v>
      </c>
      <c r="G131" s="6">
        <f>F131*0.0287</f>
        <v>1435</v>
      </c>
      <c r="H131" s="6">
        <v>1854</v>
      </c>
      <c r="I131" s="7">
        <f>+F131*0.0304</f>
        <v>1520</v>
      </c>
      <c r="J131" s="7">
        <v>10332.35</v>
      </c>
      <c r="K131" s="7">
        <v>7037.14</v>
      </c>
      <c r="L131" s="8">
        <f>F131-K131</f>
        <v>42962.86</v>
      </c>
      <c r="M131" s="2"/>
    </row>
    <row r="132" spans="1:14" ht="47.25" x14ac:dyDescent="0.25">
      <c r="A132" s="1"/>
      <c r="B132" s="4" t="s">
        <v>86</v>
      </c>
      <c r="C132" s="5" t="s">
        <v>15</v>
      </c>
      <c r="D132" s="12" t="s">
        <v>221</v>
      </c>
      <c r="E132" s="4" t="s">
        <v>21</v>
      </c>
      <c r="F132" s="6">
        <v>50000</v>
      </c>
      <c r="G132" s="6">
        <v>1435</v>
      </c>
      <c r="H132" s="6">
        <v>1596.68</v>
      </c>
      <c r="I132" s="7">
        <f>+F132*0.0304</f>
        <v>1520</v>
      </c>
      <c r="J132" s="7">
        <v>2340.46</v>
      </c>
      <c r="K132" s="7">
        <v>5295.46</v>
      </c>
      <c r="L132" s="8">
        <f>F132-K132</f>
        <v>44704.54</v>
      </c>
      <c r="M132" s="2"/>
    </row>
    <row r="133" spans="1:14" ht="16.5" thickBot="1" x14ac:dyDescent="0.3">
      <c r="A133" s="1"/>
      <c r="B133" s="72"/>
      <c r="C133" s="73"/>
      <c r="D133" s="73"/>
      <c r="E133" s="73"/>
      <c r="F133" s="46">
        <f t="shared" ref="F133:L133" si="44">SUM(F130:F132)</f>
        <v>210000</v>
      </c>
      <c r="G133" s="47">
        <f t="shared" si="44"/>
        <v>6027</v>
      </c>
      <c r="H133" s="47">
        <f t="shared" si="44"/>
        <v>17908.3</v>
      </c>
      <c r="I133" s="27">
        <f t="shared" si="44"/>
        <v>6384</v>
      </c>
      <c r="J133" s="27">
        <f t="shared" si="44"/>
        <v>13997.810000000001</v>
      </c>
      <c r="K133" s="28">
        <f t="shared" si="44"/>
        <v>38616.22</v>
      </c>
      <c r="L133" s="29">
        <f t="shared" si="44"/>
        <v>171383.78</v>
      </c>
      <c r="M133" s="2"/>
      <c r="N133" s="34"/>
    </row>
    <row r="134" spans="1:14" ht="15.75" x14ac:dyDescent="0.25">
      <c r="A134" s="1"/>
      <c r="B134" s="83" t="s">
        <v>90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7"/>
      <c r="M134" s="2"/>
    </row>
    <row r="135" spans="1:14" ht="47.25" x14ac:dyDescent="0.25">
      <c r="A135" s="1"/>
      <c r="B135" s="4" t="s">
        <v>190</v>
      </c>
      <c r="C135" s="5" t="s">
        <v>12</v>
      </c>
      <c r="D135" s="4" t="s">
        <v>91</v>
      </c>
      <c r="E135" s="4" t="s">
        <v>21</v>
      </c>
      <c r="F135" s="6">
        <v>155000</v>
      </c>
      <c r="G135" s="6">
        <f t="shared" ref="G135:G154" si="45">F135*0.0287</f>
        <v>4448.5</v>
      </c>
      <c r="H135" s="6">
        <v>24613.88</v>
      </c>
      <c r="I135" s="7">
        <f>F135*0.0304</f>
        <v>4712</v>
      </c>
      <c r="J135" s="7">
        <v>19908.48</v>
      </c>
      <c r="K135" s="7">
        <f>SUM(G135:J135)</f>
        <v>53682.86</v>
      </c>
      <c r="L135" s="8">
        <f t="shared" ref="L135:L153" si="46">F135-K135</f>
        <v>101317.14</v>
      </c>
      <c r="M135" s="2"/>
    </row>
    <row r="136" spans="1:14" ht="47.25" x14ac:dyDescent="0.25">
      <c r="A136" s="1"/>
      <c r="B136" s="4" t="s">
        <v>92</v>
      </c>
      <c r="C136" s="5" t="s">
        <v>12</v>
      </c>
      <c r="D136" s="4" t="s">
        <v>230</v>
      </c>
      <c r="E136" s="4" t="s">
        <v>19</v>
      </c>
      <c r="F136" s="6">
        <v>38000</v>
      </c>
      <c r="G136" s="6">
        <f t="shared" si="45"/>
        <v>1090.5999999999999</v>
      </c>
      <c r="H136" s="6">
        <v>0</v>
      </c>
      <c r="I136" s="7">
        <f t="shared" ref="I136:I151" si="47">+F136*0.0304</f>
        <v>1155.2</v>
      </c>
      <c r="J136" s="7">
        <v>17570.2</v>
      </c>
      <c r="K136" s="7">
        <v>14099.59</v>
      </c>
      <c r="L136" s="8">
        <f t="shared" si="46"/>
        <v>23900.41</v>
      </c>
      <c r="M136" s="2"/>
    </row>
    <row r="137" spans="1:14" ht="47.25" x14ac:dyDescent="0.25">
      <c r="A137" s="1"/>
      <c r="B137" s="4" t="s">
        <v>93</v>
      </c>
      <c r="C137" s="5" t="s">
        <v>12</v>
      </c>
      <c r="D137" s="4" t="s">
        <v>230</v>
      </c>
      <c r="E137" s="4" t="s">
        <v>19</v>
      </c>
      <c r="F137" s="6">
        <v>45000</v>
      </c>
      <c r="G137" s="6">
        <f t="shared" si="45"/>
        <v>1291.5</v>
      </c>
      <c r="H137" s="6">
        <v>1148.33</v>
      </c>
      <c r="I137" s="7">
        <f t="shared" si="47"/>
        <v>1368</v>
      </c>
      <c r="J137" s="7">
        <v>18040.72</v>
      </c>
      <c r="K137" s="7">
        <v>20157.990000000002</v>
      </c>
      <c r="L137" s="8">
        <f t="shared" si="46"/>
        <v>24842.01</v>
      </c>
      <c r="M137" s="2"/>
    </row>
    <row r="138" spans="1:14" ht="47.25" x14ac:dyDescent="0.25">
      <c r="A138" s="1"/>
      <c r="B138" s="12" t="s">
        <v>191</v>
      </c>
      <c r="C138" s="5" t="s">
        <v>12</v>
      </c>
      <c r="D138" s="4" t="s">
        <v>230</v>
      </c>
      <c r="E138" s="12" t="s">
        <v>19</v>
      </c>
      <c r="F138" s="6">
        <v>37000</v>
      </c>
      <c r="G138" s="6">
        <f t="shared" si="45"/>
        <v>1061.9000000000001</v>
      </c>
      <c r="H138" s="6">
        <v>0</v>
      </c>
      <c r="I138" s="7">
        <f t="shared" si="47"/>
        <v>1124.8</v>
      </c>
      <c r="J138" s="7">
        <v>9755.92</v>
      </c>
      <c r="K138" s="7">
        <v>6942.62</v>
      </c>
      <c r="L138" s="8">
        <f t="shared" si="46"/>
        <v>30057.38</v>
      </c>
      <c r="M138" s="2"/>
    </row>
    <row r="139" spans="1:14" ht="47.25" x14ac:dyDescent="0.25">
      <c r="A139" s="1"/>
      <c r="B139" s="12" t="s">
        <v>96</v>
      </c>
      <c r="C139" s="5" t="s">
        <v>12</v>
      </c>
      <c r="D139" s="4" t="s">
        <v>230</v>
      </c>
      <c r="E139" s="12" t="s">
        <v>19</v>
      </c>
      <c r="F139" s="6">
        <v>40000</v>
      </c>
      <c r="G139" s="6">
        <f t="shared" si="45"/>
        <v>1148</v>
      </c>
      <c r="H139" s="6">
        <v>0</v>
      </c>
      <c r="I139" s="7">
        <f t="shared" si="47"/>
        <v>1216</v>
      </c>
      <c r="J139" s="7">
        <v>14578.53</v>
      </c>
      <c r="K139" s="7">
        <v>19627.52</v>
      </c>
      <c r="L139" s="8">
        <f>F139-K139</f>
        <v>20372.48</v>
      </c>
      <c r="M139" s="2"/>
    </row>
    <row r="140" spans="1:14" ht="31.5" x14ac:dyDescent="0.25">
      <c r="A140" s="1"/>
      <c r="B140" s="4" t="s">
        <v>192</v>
      </c>
      <c r="C140" s="5" t="s">
        <v>12</v>
      </c>
      <c r="D140" s="4" t="s">
        <v>98</v>
      </c>
      <c r="E140" s="4" t="s">
        <v>19</v>
      </c>
      <c r="F140" s="6">
        <v>38000</v>
      </c>
      <c r="G140" s="6">
        <f t="shared" si="45"/>
        <v>1090.5999999999999</v>
      </c>
      <c r="H140" s="6">
        <v>0</v>
      </c>
      <c r="I140" s="7">
        <f t="shared" si="47"/>
        <v>1155.2</v>
      </c>
      <c r="J140" s="7">
        <v>1325</v>
      </c>
      <c r="K140" s="7">
        <v>4570.8</v>
      </c>
      <c r="L140" s="8">
        <f t="shared" si="46"/>
        <v>33429.199999999997</v>
      </c>
      <c r="M140" s="2"/>
    </row>
    <row r="141" spans="1:14" ht="31.5" x14ac:dyDescent="0.25">
      <c r="A141" s="1"/>
      <c r="B141" s="4" t="s">
        <v>101</v>
      </c>
      <c r="C141" s="5" t="s">
        <v>12</v>
      </c>
      <c r="D141" s="4" t="s">
        <v>98</v>
      </c>
      <c r="E141" s="4" t="s">
        <v>21</v>
      </c>
      <c r="F141" s="6">
        <v>38000</v>
      </c>
      <c r="G141" s="6">
        <f t="shared" si="45"/>
        <v>1090.5999999999999</v>
      </c>
      <c r="H141" s="6">
        <v>0</v>
      </c>
      <c r="I141" s="7">
        <f t="shared" si="47"/>
        <v>1155.2</v>
      </c>
      <c r="J141" s="7">
        <v>25</v>
      </c>
      <c r="K141" s="7">
        <v>2270.8000000000002</v>
      </c>
      <c r="L141" s="8">
        <f t="shared" si="46"/>
        <v>35729.199999999997</v>
      </c>
      <c r="M141" s="2"/>
    </row>
    <row r="142" spans="1:14" ht="31.5" x14ac:dyDescent="0.25">
      <c r="A142" s="1"/>
      <c r="B142" s="4" t="s">
        <v>102</v>
      </c>
      <c r="C142" s="5" t="s">
        <v>15</v>
      </c>
      <c r="D142" s="4" t="s">
        <v>98</v>
      </c>
      <c r="E142" s="4" t="s">
        <v>21</v>
      </c>
      <c r="F142" s="6">
        <v>38000</v>
      </c>
      <c r="G142" s="6">
        <f t="shared" si="45"/>
        <v>1090.5999999999999</v>
      </c>
      <c r="H142" s="6">
        <v>0</v>
      </c>
      <c r="I142" s="7">
        <f t="shared" si="47"/>
        <v>1155.2</v>
      </c>
      <c r="J142" s="7">
        <v>5984.46</v>
      </c>
      <c r="K142" s="7">
        <v>8858.26</v>
      </c>
      <c r="L142" s="8">
        <f t="shared" si="46"/>
        <v>29141.739999999998</v>
      </c>
      <c r="M142" s="2"/>
    </row>
    <row r="143" spans="1:14" ht="31.5" x14ac:dyDescent="0.25">
      <c r="A143" s="1"/>
      <c r="B143" s="4" t="s">
        <v>193</v>
      </c>
      <c r="C143" s="5" t="s">
        <v>15</v>
      </c>
      <c r="D143" s="4" t="s">
        <v>98</v>
      </c>
      <c r="E143" s="4" t="s">
        <v>19</v>
      </c>
      <c r="F143" s="6">
        <v>38000</v>
      </c>
      <c r="G143" s="6">
        <f t="shared" si="45"/>
        <v>1090.5999999999999</v>
      </c>
      <c r="H143" s="6">
        <v>0</v>
      </c>
      <c r="I143" s="7">
        <f t="shared" si="47"/>
        <v>1155.2</v>
      </c>
      <c r="J143" s="7">
        <v>15497.13</v>
      </c>
      <c r="K143" s="7">
        <v>19404.86</v>
      </c>
      <c r="L143" s="8">
        <f t="shared" si="46"/>
        <v>18595.14</v>
      </c>
      <c r="M143" s="2"/>
    </row>
    <row r="144" spans="1:14" ht="31.5" x14ac:dyDescent="0.25">
      <c r="A144" s="1"/>
      <c r="B144" s="4" t="s">
        <v>194</v>
      </c>
      <c r="C144" s="5" t="s">
        <v>15</v>
      </c>
      <c r="D144" s="4" t="s">
        <v>98</v>
      </c>
      <c r="E144" s="4" t="s">
        <v>21</v>
      </c>
      <c r="F144" s="6">
        <v>38000</v>
      </c>
      <c r="G144" s="6">
        <f t="shared" si="45"/>
        <v>1090.5999999999999</v>
      </c>
      <c r="H144" s="6">
        <v>0</v>
      </c>
      <c r="I144" s="7">
        <f t="shared" si="47"/>
        <v>1155.2</v>
      </c>
      <c r="J144" s="7">
        <v>11607.48</v>
      </c>
      <c r="K144" s="7">
        <v>18666.03</v>
      </c>
      <c r="L144" s="8">
        <f t="shared" si="46"/>
        <v>19333.97</v>
      </c>
      <c r="M144" s="2"/>
    </row>
    <row r="145" spans="1:15" ht="31.5" x14ac:dyDescent="0.25">
      <c r="A145" s="1"/>
      <c r="B145" s="4" t="s">
        <v>103</v>
      </c>
      <c r="C145" s="5" t="s">
        <v>15</v>
      </c>
      <c r="D145" s="4" t="s">
        <v>98</v>
      </c>
      <c r="E145" s="4" t="s">
        <v>19</v>
      </c>
      <c r="F145" s="6">
        <v>38000</v>
      </c>
      <c r="G145" s="6">
        <f t="shared" si="45"/>
        <v>1090.5999999999999</v>
      </c>
      <c r="H145" s="6">
        <v>0</v>
      </c>
      <c r="I145" s="7">
        <f t="shared" si="47"/>
        <v>1155.2</v>
      </c>
      <c r="J145" s="7">
        <v>17400.39</v>
      </c>
      <c r="K145" s="7">
        <v>20395.759999999998</v>
      </c>
      <c r="L145" s="8">
        <f t="shared" si="46"/>
        <v>17604.240000000002</v>
      </c>
      <c r="M145" s="2"/>
    </row>
    <row r="146" spans="1:15" ht="31.5" x14ac:dyDescent="0.25">
      <c r="A146" s="1"/>
      <c r="B146" s="4" t="s">
        <v>104</v>
      </c>
      <c r="C146" s="5" t="s">
        <v>12</v>
      </c>
      <c r="D146" s="4" t="s">
        <v>98</v>
      </c>
      <c r="E146" s="4" t="s">
        <v>21</v>
      </c>
      <c r="F146" s="6">
        <v>38000</v>
      </c>
      <c r="G146" s="6">
        <f t="shared" si="45"/>
        <v>1090.5999999999999</v>
      </c>
      <c r="H146" s="6">
        <v>0</v>
      </c>
      <c r="I146" s="7">
        <f t="shared" si="47"/>
        <v>1155.2</v>
      </c>
      <c r="J146" s="7">
        <v>12259.09</v>
      </c>
      <c r="K146" s="7">
        <v>14504.89</v>
      </c>
      <c r="L146" s="8">
        <f t="shared" si="46"/>
        <v>23495.11</v>
      </c>
      <c r="M146" s="2"/>
    </row>
    <row r="147" spans="1:15" ht="31.5" x14ac:dyDescent="0.25">
      <c r="A147" s="1"/>
      <c r="B147" s="12" t="s">
        <v>195</v>
      </c>
      <c r="C147" s="5" t="s">
        <v>12</v>
      </c>
      <c r="D147" s="12" t="s">
        <v>98</v>
      </c>
      <c r="E147" s="4" t="s">
        <v>19</v>
      </c>
      <c r="F147" s="6">
        <v>35000</v>
      </c>
      <c r="G147" s="6">
        <f t="shared" si="45"/>
        <v>1004.5</v>
      </c>
      <c r="H147" s="6">
        <v>0</v>
      </c>
      <c r="I147" s="7">
        <f t="shared" si="47"/>
        <v>1064</v>
      </c>
      <c r="J147" s="7">
        <v>9294.8700000000008</v>
      </c>
      <c r="K147" s="7">
        <v>16345.52</v>
      </c>
      <c r="L147" s="8">
        <f t="shared" si="46"/>
        <v>18654.48</v>
      </c>
      <c r="M147" s="2"/>
    </row>
    <row r="148" spans="1:15" ht="31.5" x14ac:dyDescent="0.25">
      <c r="A148" s="1"/>
      <c r="B148" s="4" t="s">
        <v>105</v>
      </c>
      <c r="C148" s="5" t="s">
        <v>15</v>
      </c>
      <c r="D148" s="4" t="s">
        <v>98</v>
      </c>
      <c r="E148" s="4" t="s">
        <v>21</v>
      </c>
      <c r="F148" s="6">
        <v>38000</v>
      </c>
      <c r="G148" s="6">
        <f t="shared" si="45"/>
        <v>1090.5999999999999</v>
      </c>
      <c r="H148" s="6">
        <v>0</v>
      </c>
      <c r="I148" s="7">
        <f t="shared" si="47"/>
        <v>1155.2</v>
      </c>
      <c r="J148" s="7">
        <v>25</v>
      </c>
      <c r="K148" s="7">
        <v>2270.8000000000002</v>
      </c>
      <c r="L148" s="8">
        <f t="shared" si="46"/>
        <v>35729.199999999997</v>
      </c>
      <c r="M148" s="2"/>
    </row>
    <row r="149" spans="1:15" ht="31.5" x14ac:dyDescent="0.25">
      <c r="A149" s="1"/>
      <c r="B149" s="4" t="s">
        <v>106</v>
      </c>
      <c r="C149" s="5" t="s">
        <v>12</v>
      </c>
      <c r="D149" s="4" t="s">
        <v>98</v>
      </c>
      <c r="E149" s="4" t="s">
        <v>21</v>
      </c>
      <c r="F149" s="6">
        <v>38000</v>
      </c>
      <c r="G149" s="6">
        <f t="shared" si="45"/>
        <v>1090.5999999999999</v>
      </c>
      <c r="H149" s="6">
        <v>0</v>
      </c>
      <c r="I149" s="7">
        <f t="shared" si="47"/>
        <v>1155.2</v>
      </c>
      <c r="J149" s="7">
        <v>8599.65</v>
      </c>
      <c r="K149" s="7">
        <v>12641.19</v>
      </c>
      <c r="L149" s="8">
        <f t="shared" si="46"/>
        <v>25358.809999999998</v>
      </c>
      <c r="M149" s="2"/>
    </row>
    <row r="150" spans="1:15" ht="31.5" x14ac:dyDescent="0.25">
      <c r="A150" s="1"/>
      <c r="B150" s="4" t="s">
        <v>107</v>
      </c>
      <c r="C150" s="5" t="s">
        <v>15</v>
      </c>
      <c r="D150" s="4" t="s">
        <v>98</v>
      </c>
      <c r="E150" s="4" t="s">
        <v>19</v>
      </c>
      <c r="F150" s="6">
        <v>38000</v>
      </c>
      <c r="G150" s="6">
        <f t="shared" si="45"/>
        <v>1090.5999999999999</v>
      </c>
      <c r="H150" s="6">
        <v>0</v>
      </c>
      <c r="I150" s="7">
        <f t="shared" si="47"/>
        <v>1155.2</v>
      </c>
      <c r="J150" s="7">
        <v>21025</v>
      </c>
      <c r="K150" s="7">
        <v>23270.799999999999</v>
      </c>
      <c r="L150" s="8">
        <f t="shared" si="46"/>
        <v>14729.2</v>
      </c>
      <c r="M150" s="2"/>
    </row>
    <row r="151" spans="1:15" ht="31.5" x14ac:dyDescent="0.25">
      <c r="A151" s="1"/>
      <c r="B151" s="4" t="s">
        <v>108</v>
      </c>
      <c r="C151" s="5" t="s">
        <v>15</v>
      </c>
      <c r="D151" s="4" t="s">
        <v>98</v>
      </c>
      <c r="E151" s="4" t="s">
        <v>19</v>
      </c>
      <c r="F151" s="6">
        <v>38000</v>
      </c>
      <c r="G151" s="6">
        <f t="shared" si="45"/>
        <v>1090.5999999999999</v>
      </c>
      <c r="H151" s="6">
        <v>0</v>
      </c>
      <c r="I151" s="7">
        <f t="shared" si="47"/>
        <v>1155.2</v>
      </c>
      <c r="J151" s="7">
        <v>5016.08</v>
      </c>
      <c r="K151" s="7">
        <v>7261.88</v>
      </c>
      <c r="L151" s="8">
        <f t="shared" si="46"/>
        <v>30738.12</v>
      </c>
      <c r="M151" s="2"/>
    </row>
    <row r="152" spans="1:15" ht="47.25" x14ac:dyDescent="0.25">
      <c r="A152" s="1"/>
      <c r="B152" s="4" t="s">
        <v>130</v>
      </c>
      <c r="C152" s="5" t="s">
        <v>15</v>
      </c>
      <c r="D152" s="4" t="s">
        <v>230</v>
      </c>
      <c r="E152" s="4" t="s">
        <v>19</v>
      </c>
      <c r="F152" s="6">
        <v>45000</v>
      </c>
      <c r="G152" s="6">
        <f t="shared" si="45"/>
        <v>1291.5</v>
      </c>
      <c r="H152" s="6">
        <v>1148.33</v>
      </c>
      <c r="I152" s="7">
        <f>+F152*0.0304</f>
        <v>1368</v>
      </c>
      <c r="J152" s="7">
        <v>5746.43</v>
      </c>
      <c r="K152" s="7">
        <v>11893.43</v>
      </c>
      <c r="L152" s="8">
        <f>F152-K152</f>
        <v>33106.57</v>
      </c>
      <c r="M152" s="2"/>
    </row>
    <row r="153" spans="1:15" ht="31.5" x14ac:dyDescent="0.25">
      <c r="A153" s="1"/>
      <c r="B153" s="4" t="s">
        <v>78</v>
      </c>
      <c r="C153" s="5" t="s">
        <v>15</v>
      </c>
      <c r="D153" s="4" t="s">
        <v>98</v>
      </c>
      <c r="E153" s="4" t="s">
        <v>19</v>
      </c>
      <c r="F153" s="6">
        <v>38000</v>
      </c>
      <c r="G153" s="6">
        <f t="shared" si="45"/>
        <v>1090.5999999999999</v>
      </c>
      <c r="H153" s="6">
        <v>0</v>
      </c>
      <c r="I153" s="7">
        <f t="shared" ref="I153" si="48">+F153*0.0304</f>
        <v>1155.2</v>
      </c>
      <c r="J153" s="7">
        <v>12610</v>
      </c>
      <c r="K153" s="7">
        <v>17321.11</v>
      </c>
      <c r="L153" s="8">
        <f t="shared" si="46"/>
        <v>20678.89</v>
      </c>
      <c r="M153" s="2"/>
    </row>
    <row r="154" spans="1:15" ht="31.5" x14ac:dyDescent="0.25">
      <c r="A154" s="1"/>
      <c r="B154" s="12" t="s">
        <v>52</v>
      </c>
      <c r="C154" s="5" t="s">
        <v>12</v>
      </c>
      <c r="D154" s="4" t="s">
        <v>98</v>
      </c>
      <c r="E154" s="4" t="s">
        <v>19</v>
      </c>
      <c r="F154" s="6">
        <v>38000</v>
      </c>
      <c r="G154" s="6">
        <f t="shared" si="45"/>
        <v>1090.5999999999999</v>
      </c>
      <c r="H154" s="6"/>
      <c r="I154" s="7">
        <f>F154*0.0304</f>
        <v>1155.2</v>
      </c>
      <c r="J154" s="7">
        <v>3101.98</v>
      </c>
      <c r="K154" s="7">
        <v>5500.82</v>
      </c>
      <c r="L154" s="8">
        <f>F154-K154</f>
        <v>32499.18</v>
      </c>
      <c r="M154" s="2"/>
    </row>
    <row r="155" spans="1:15" ht="47.25" x14ac:dyDescent="0.25">
      <c r="A155" s="1"/>
      <c r="B155" s="4" t="s">
        <v>113</v>
      </c>
      <c r="C155" s="13" t="s">
        <v>15</v>
      </c>
      <c r="D155" s="4" t="s">
        <v>230</v>
      </c>
      <c r="E155" s="4" t="s">
        <v>19</v>
      </c>
      <c r="F155" s="6">
        <v>45000</v>
      </c>
      <c r="G155" s="6">
        <f>+F155*0.0287</f>
        <v>1291.5</v>
      </c>
      <c r="H155" s="6">
        <v>0</v>
      </c>
      <c r="I155" s="7">
        <f>+F155*0.0304</f>
        <v>1368</v>
      </c>
      <c r="J155" s="7">
        <v>11569.24</v>
      </c>
      <c r="K155" s="7">
        <v>15228.74</v>
      </c>
      <c r="L155" s="8">
        <f>F155-K155</f>
        <v>29771.260000000002</v>
      </c>
      <c r="M155" s="2"/>
    </row>
    <row r="156" spans="1:15" ht="48" thickBot="1" x14ac:dyDescent="0.3">
      <c r="A156" s="1"/>
      <c r="B156" s="4" t="s">
        <v>241</v>
      </c>
      <c r="C156" s="5" t="s">
        <v>12</v>
      </c>
      <c r="D156" s="4" t="s">
        <v>242</v>
      </c>
      <c r="E156" s="4" t="s">
        <v>19</v>
      </c>
      <c r="F156" s="6">
        <v>33000</v>
      </c>
      <c r="G156" s="6">
        <f>F156*0.0287</f>
        <v>947.1</v>
      </c>
      <c r="H156" s="6">
        <v>0</v>
      </c>
      <c r="I156" s="7">
        <v>1003.2</v>
      </c>
      <c r="J156" s="7">
        <v>9045.9599999999991</v>
      </c>
      <c r="K156" s="7">
        <v>14377.07</v>
      </c>
      <c r="L156" s="8">
        <f>F156-K156</f>
        <v>18622.93</v>
      </c>
      <c r="M156" s="2"/>
    </row>
    <row r="157" spans="1:15" ht="16.5" thickBot="1" x14ac:dyDescent="0.3">
      <c r="A157" s="1"/>
      <c r="B157" s="72"/>
      <c r="C157" s="73"/>
      <c r="D157" s="73"/>
      <c r="E157" s="73"/>
      <c r="F157" s="16">
        <f>SUM(F135:F156)</f>
        <v>967000</v>
      </c>
      <c r="G157" s="17">
        <f>SUM(G135:G155)</f>
        <v>26805.799999999992</v>
      </c>
      <c r="H157" s="17">
        <f>SUM(H136:H155)</f>
        <v>2296.66</v>
      </c>
      <c r="I157" s="18">
        <f>SUM(I135:I155)</f>
        <v>28393.600000000009</v>
      </c>
      <c r="J157" s="18">
        <f>SUM(J135:J155)</f>
        <v>220940.64999999997</v>
      </c>
      <c r="K157" s="19">
        <f>SUM(K135:K155)</f>
        <v>314916.2699999999</v>
      </c>
      <c r="L157" s="20">
        <f>SUM(L135:L156)</f>
        <v>637706.66000000015</v>
      </c>
      <c r="M157" s="2"/>
      <c r="N157" s="34"/>
      <c r="O157" s="33"/>
    </row>
    <row r="158" spans="1:15" ht="15.75" x14ac:dyDescent="0.25">
      <c r="A158" s="1"/>
      <c r="B158" s="83" t="s">
        <v>196</v>
      </c>
      <c r="C158" s="76"/>
      <c r="D158" s="76"/>
      <c r="E158" s="76"/>
      <c r="F158" s="76"/>
      <c r="G158" s="76"/>
      <c r="H158" s="76"/>
      <c r="I158" s="76"/>
      <c r="J158" s="76"/>
      <c r="K158" s="76"/>
      <c r="L158" s="77"/>
      <c r="M158" s="2"/>
    </row>
    <row r="159" spans="1:15" ht="15.75" x14ac:dyDescent="0.25">
      <c r="A159" s="1"/>
      <c r="B159" s="51"/>
      <c r="C159" s="52"/>
      <c r="D159" s="51"/>
      <c r="E159" s="51"/>
      <c r="F159" s="9"/>
      <c r="G159" s="9"/>
      <c r="H159" s="9"/>
      <c r="I159" s="10"/>
      <c r="J159" s="10"/>
      <c r="K159" s="10"/>
      <c r="L159" s="11"/>
      <c r="M159" s="2"/>
    </row>
    <row r="160" spans="1:15" ht="15.75" x14ac:dyDescent="0.25">
      <c r="A160" s="1"/>
      <c r="B160" s="4"/>
      <c r="C160" s="5"/>
      <c r="D160" s="4"/>
      <c r="E160" s="4"/>
      <c r="F160" s="59">
        <v>0</v>
      </c>
      <c r="G160" s="59">
        <v>0</v>
      </c>
      <c r="H160" s="59">
        <v>0</v>
      </c>
      <c r="I160" s="60">
        <v>0</v>
      </c>
      <c r="J160" s="60">
        <v>0</v>
      </c>
      <c r="K160" s="60">
        <f t="shared" ref="K160:L160" si="49">SUM(K159:K159)</f>
        <v>0</v>
      </c>
      <c r="L160" s="61">
        <f t="shared" si="49"/>
        <v>0</v>
      </c>
      <c r="M160" s="2"/>
    </row>
    <row r="161" spans="1:14" ht="15.75" x14ac:dyDescent="0.25">
      <c r="A161" s="1"/>
      <c r="B161" s="83" t="s">
        <v>239</v>
      </c>
      <c r="C161" s="76"/>
      <c r="D161" s="76"/>
      <c r="E161" s="76"/>
      <c r="F161" s="76"/>
      <c r="G161" s="76"/>
      <c r="H161" s="76"/>
      <c r="I161" s="76"/>
      <c r="J161" s="76"/>
      <c r="K161" s="76"/>
      <c r="L161" s="77"/>
      <c r="M161" s="2"/>
    </row>
    <row r="162" spans="1:14" ht="32.25" thickBot="1" x14ac:dyDescent="0.3">
      <c r="A162" s="1"/>
      <c r="B162" s="4" t="s">
        <v>234</v>
      </c>
      <c r="C162" s="5" t="s">
        <v>12</v>
      </c>
      <c r="D162" s="4" t="s">
        <v>42</v>
      </c>
      <c r="E162" s="4" t="s">
        <v>19</v>
      </c>
      <c r="F162" s="9">
        <v>35000</v>
      </c>
      <c r="G162" s="9">
        <f>F162*0.0287</f>
        <v>1004.5</v>
      </c>
      <c r="H162" s="9">
        <v>0</v>
      </c>
      <c r="I162" s="10">
        <v>1064</v>
      </c>
      <c r="J162" s="10">
        <v>25</v>
      </c>
      <c r="K162" s="10">
        <f>SUM(G162:J162)</f>
        <v>2093.5</v>
      </c>
      <c r="L162" s="11">
        <f>F162-K162</f>
        <v>32906.5</v>
      </c>
      <c r="M162" s="2"/>
    </row>
    <row r="163" spans="1:14" ht="16.5" thickBot="1" x14ac:dyDescent="0.3">
      <c r="A163" s="1"/>
      <c r="B163" s="72"/>
      <c r="C163" s="73"/>
      <c r="D163" s="73"/>
      <c r="E163" s="73"/>
      <c r="F163" s="54">
        <f>SUM(F162)</f>
        <v>35000</v>
      </c>
      <c r="G163" s="55">
        <f>SUM(G162)</f>
        <v>1004.5</v>
      </c>
      <c r="H163" s="55">
        <f>SUM(H162)</f>
        <v>0</v>
      </c>
      <c r="I163" s="56">
        <f>SUM(I159:I162)</f>
        <v>1064</v>
      </c>
      <c r="J163" s="56">
        <f>SUM(J159:J162)</f>
        <v>25</v>
      </c>
      <c r="K163" s="57">
        <f>SUM(K159:K162)</f>
        <v>2093.5</v>
      </c>
      <c r="L163" s="58">
        <f>SUM(L162)</f>
        <v>32906.5</v>
      </c>
      <c r="M163" s="2"/>
      <c r="N163" s="34"/>
    </row>
    <row r="164" spans="1:14" ht="15.75" x14ac:dyDescent="0.25">
      <c r="A164" s="1"/>
      <c r="B164" s="83" t="s">
        <v>197</v>
      </c>
      <c r="C164" s="76"/>
      <c r="D164" s="76"/>
      <c r="E164" s="76"/>
      <c r="F164" s="76"/>
      <c r="G164" s="76"/>
      <c r="H164" s="76"/>
      <c r="I164" s="76"/>
      <c r="J164" s="76"/>
      <c r="K164" s="76"/>
      <c r="L164" s="77"/>
      <c r="M164" s="2"/>
    </row>
    <row r="165" spans="1:14" ht="63" x14ac:dyDescent="0.25">
      <c r="A165" s="1"/>
      <c r="B165" s="4" t="s">
        <v>109</v>
      </c>
      <c r="C165" s="5" t="s">
        <v>12</v>
      </c>
      <c r="D165" s="4" t="s">
        <v>222</v>
      </c>
      <c r="E165" s="4" t="s">
        <v>21</v>
      </c>
      <c r="F165" s="6">
        <v>170000</v>
      </c>
      <c r="G165" s="6">
        <f>F165*0.0287</f>
        <v>4879</v>
      </c>
      <c r="H165" s="6">
        <v>28571.119999999999</v>
      </c>
      <c r="I165" s="7">
        <f>F165*0.0304</f>
        <v>5168</v>
      </c>
      <c r="J165" s="7">
        <v>16937.89</v>
      </c>
      <c r="K165" s="7">
        <v>35052.79</v>
      </c>
      <c r="L165" s="8">
        <f t="shared" ref="L165:L168" si="50">F165-K165</f>
        <v>134947.21</v>
      </c>
      <c r="M165" s="2"/>
    </row>
    <row r="166" spans="1:14" ht="31.5" x14ac:dyDescent="0.25">
      <c r="A166" s="1"/>
      <c r="B166" s="4" t="s">
        <v>198</v>
      </c>
      <c r="C166" s="5" t="s">
        <v>15</v>
      </c>
      <c r="D166" s="4" t="s">
        <v>223</v>
      </c>
      <c r="E166" s="4" t="s">
        <v>19</v>
      </c>
      <c r="F166" s="6">
        <v>85000</v>
      </c>
      <c r="G166" s="6">
        <f>F166*0.0287</f>
        <v>2439.5</v>
      </c>
      <c r="H166" s="6">
        <v>8148.13</v>
      </c>
      <c r="I166" s="7">
        <f>+F166*0.0304</f>
        <v>2584</v>
      </c>
      <c r="J166" s="7">
        <v>25273.45</v>
      </c>
      <c r="K166" s="7">
        <v>45220.160000000003</v>
      </c>
      <c r="L166" s="8">
        <f t="shared" si="50"/>
        <v>39779.839999999997</v>
      </c>
      <c r="M166" s="2"/>
    </row>
    <row r="167" spans="1:14" ht="31.5" x14ac:dyDescent="0.25">
      <c r="A167" s="1"/>
      <c r="B167" s="4" t="s">
        <v>110</v>
      </c>
      <c r="C167" s="5" t="s">
        <v>12</v>
      </c>
      <c r="D167" s="4" t="s">
        <v>223</v>
      </c>
      <c r="E167" s="4" t="s">
        <v>19</v>
      </c>
      <c r="F167" s="6">
        <v>75000</v>
      </c>
      <c r="G167" s="6">
        <f>F167*0.0287</f>
        <v>2152.5</v>
      </c>
      <c r="H167" s="6">
        <v>5966.28</v>
      </c>
      <c r="I167" s="7">
        <f>+F167*0.0304</f>
        <v>2280</v>
      </c>
      <c r="J167" s="7">
        <v>23372.25</v>
      </c>
      <c r="K167" s="7">
        <v>31784.86</v>
      </c>
      <c r="L167" s="8">
        <f t="shared" si="50"/>
        <v>43215.14</v>
      </c>
      <c r="M167" s="2"/>
    </row>
    <row r="168" spans="1:14" ht="32.25" thickBot="1" x14ac:dyDescent="0.3">
      <c r="A168" s="1"/>
      <c r="B168" s="4" t="s">
        <v>199</v>
      </c>
      <c r="C168" s="5" t="s">
        <v>12</v>
      </c>
      <c r="D168" s="4" t="s">
        <v>233</v>
      </c>
      <c r="E168" s="4" t="s">
        <v>19</v>
      </c>
      <c r="F168" s="6">
        <v>48000</v>
      </c>
      <c r="G168" s="6">
        <f>F168*0.0287</f>
        <v>1377.6</v>
      </c>
      <c r="H168" s="6">
        <v>1571.73</v>
      </c>
      <c r="I168" s="7">
        <f>+F168*0.0304</f>
        <v>1459.2</v>
      </c>
      <c r="J168" s="7">
        <v>5593.98</v>
      </c>
      <c r="K168" s="7">
        <v>7167.8</v>
      </c>
      <c r="L168" s="8">
        <f t="shared" si="50"/>
        <v>40832.199999999997</v>
      </c>
      <c r="M168" s="2"/>
    </row>
    <row r="169" spans="1:14" ht="16.5" thickBot="1" x14ac:dyDescent="0.3">
      <c r="A169" s="1"/>
      <c r="B169" s="72"/>
      <c r="C169" s="73"/>
      <c r="D169" s="73"/>
      <c r="E169" s="73"/>
      <c r="F169" s="16">
        <f>SUM(F165:F168)</f>
        <v>378000</v>
      </c>
      <c r="G169" s="17">
        <f t="shared" ref="G169:L169" si="51">SUM(G165:G168)</f>
        <v>10848.6</v>
      </c>
      <c r="H169" s="17">
        <f t="shared" si="51"/>
        <v>44257.26</v>
      </c>
      <c r="I169" s="18">
        <f t="shared" si="51"/>
        <v>11491.2</v>
      </c>
      <c r="J169" s="18">
        <f t="shared" si="51"/>
        <v>71177.569999999992</v>
      </c>
      <c r="K169" s="19">
        <f t="shared" si="51"/>
        <v>119225.61000000002</v>
      </c>
      <c r="L169" s="20">
        <f t="shared" si="51"/>
        <v>258774.39</v>
      </c>
      <c r="M169" s="2"/>
      <c r="N169" s="34"/>
    </row>
    <row r="170" spans="1:14" ht="15.75" x14ac:dyDescent="0.25">
      <c r="A170" s="1"/>
      <c r="B170" s="83" t="s">
        <v>200</v>
      </c>
      <c r="C170" s="76"/>
      <c r="D170" s="76"/>
      <c r="E170" s="76"/>
      <c r="F170" s="76"/>
      <c r="G170" s="76"/>
      <c r="H170" s="76"/>
      <c r="I170" s="76"/>
      <c r="J170" s="76"/>
      <c r="K170" s="76"/>
      <c r="L170" s="77"/>
      <c r="M170" s="2"/>
    </row>
    <row r="171" spans="1:14" ht="79.5" thickBot="1" x14ac:dyDescent="0.3">
      <c r="A171" s="1"/>
      <c r="B171" s="4" t="s">
        <v>111</v>
      </c>
      <c r="C171" s="5" t="s">
        <v>12</v>
      </c>
      <c r="D171" s="4" t="s">
        <v>224</v>
      </c>
      <c r="E171" s="4" t="s">
        <v>19</v>
      </c>
      <c r="F171" s="9">
        <v>130000</v>
      </c>
      <c r="G171" s="9">
        <f>F171*0.0287</f>
        <v>3731</v>
      </c>
      <c r="H171" s="9">
        <v>18304.39</v>
      </c>
      <c r="I171" s="10">
        <f>+F171*0.0304</f>
        <v>3952</v>
      </c>
      <c r="J171" s="10">
        <v>39949.75</v>
      </c>
      <c r="K171" s="10">
        <v>64838.66</v>
      </c>
      <c r="L171" s="11">
        <f>F171-K171</f>
        <v>65161.34</v>
      </c>
      <c r="M171" s="2"/>
    </row>
    <row r="172" spans="1:14" ht="16.5" thickBot="1" x14ac:dyDescent="0.3">
      <c r="A172" s="1"/>
      <c r="B172" s="72"/>
      <c r="C172" s="73"/>
      <c r="D172" s="73"/>
      <c r="E172" s="73"/>
      <c r="F172" s="16">
        <f>SUM(F171)</f>
        <v>130000</v>
      </c>
      <c r="G172" s="17">
        <f t="shared" ref="G172:K172" si="52">SUM(G171)</f>
        <v>3731</v>
      </c>
      <c r="H172" s="17">
        <f t="shared" si="52"/>
        <v>18304.39</v>
      </c>
      <c r="I172" s="18">
        <f t="shared" si="52"/>
        <v>3952</v>
      </c>
      <c r="J172" s="18">
        <f t="shared" si="52"/>
        <v>39949.75</v>
      </c>
      <c r="K172" s="19">
        <f t="shared" si="52"/>
        <v>64838.66</v>
      </c>
      <c r="L172" s="20">
        <f>SUM(L171)</f>
        <v>65161.34</v>
      </c>
      <c r="M172" s="2"/>
      <c r="N172" s="34"/>
    </row>
    <row r="173" spans="1:14" ht="15.75" x14ac:dyDescent="0.25">
      <c r="A173" s="1"/>
      <c r="B173" s="83" t="s">
        <v>112</v>
      </c>
      <c r="C173" s="76"/>
      <c r="D173" s="76"/>
      <c r="E173" s="76"/>
      <c r="F173" s="76"/>
      <c r="G173" s="76"/>
      <c r="H173" s="76"/>
      <c r="I173" s="76"/>
      <c r="J173" s="76"/>
      <c r="K173" s="76"/>
      <c r="L173" s="77"/>
      <c r="M173" s="2"/>
    </row>
    <row r="174" spans="1:14" ht="31.5" x14ac:dyDescent="0.25">
      <c r="A174" s="1"/>
      <c r="B174" s="4" t="s">
        <v>116</v>
      </c>
      <c r="C174" s="13" t="s">
        <v>15</v>
      </c>
      <c r="D174" s="4" t="s">
        <v>59</v>
      </c>
      <c r="E174" s="4" t="s">
        <v>55</v>
      </c>
      <c r="F174" s="6">
        <v>28000</v>
      </c>
      <c r="G174" s="6">
        <f>+F174*0.0287</f>
        <v>803.6</v>
      </c>
      <c r="H174" s="6">
        <v>0</v>
      </c>
      <c r="I174" s="7">
        <f>+F174*0.0304</f>
        <v>851.2</v>
      </c>
      <c r="J174" s="7">
        <v>10619.88</v>
      </c>
      <c r="K174" s="7">
        <v>5801.23</v>
      </c>
      <c r="L174" s="8">
        <f>F174-K174</f>
        <v>22198.77</v>
      </c>
      <c r="M174" s="2"/>
    </row>
    <row r="175" spans="1:14" ht="31.5" x14ac:dyDescent="0.25">
      <c r="A175" s="1"/>
      <c r="B175" s="4" t="s">
        <v>114</v>
      </c>
      <c r="C175" s="13" t="s">
        <v>15</v>
      </c>
      <c r="D175" s="4" t="s">
        <v>98</v>
      </c>
      <c r="E175" s="4" t="s">
        <v>19</v>
      </c>
      <c r="F175" s="6">
        <v>35000</v>
      </c>
      <c r="G175" s="6">
        <f>+F175*0.0287</f>
        <v>1004.5</v>
      </c>
      <c r="H175" s="6">
        <v>0</v>
      </c>
      <c r="I175" s="7">
        <f>+F175*0.0304</f>
        <v>1064</v>
      </c>
      <c r="J175" s="7">
        <v>8176.03</v>
      </c>
      <c r="K175" s="7">
        <f t="shared" ref="K175" si="53">SUM(G175:J175)</f>
        <v>10244.529999999999</v>
      </c>
      <c r="L175" s="8">
        <f t="shared" ref="L175:L180" si="54">F175-K175</f>
        <v>24755.47</v>
      </c>
      <c r="M175" s="2"/>
    </row>
    <row r="176" spans="1:14" ht="31.5" x14ac:dyDescent="0.25">
      <c r="A176" s="1"/>
      <c r="B176" s="4" t="s">
        <v>115</v>
      </c>
      <c r="C176" s="13" t="s">
        <v>15</v>
      </c>
      <c r="D176" s="4" t="s">
        <v>26</v>
      </c>
      <c r="E176" s="4" t="s">
        <v>19</v>
      </c>
      <c r="F176" s="6">
        <v>27000</v>
      </c>
      <c r="G176" s="6">
        <f t="shared" ref="G176:G180" si="55">+F176*0.0287</f>
        <v>774.9</v>
      </c>
      <c r="H176" s="6">
        <v>0</v>
      </c>
      <c r="I176" s="7">
        <f t="shared" ref="I176:I180" si="56">+F176*0.0304</f>
        <v>820.8</v>
      </c>
      <c r="J176" s="7">
        <v>2604</v>
      </c>
      <c r="K176" s="7">
        <v>6199.7</v>
      </c>
      <c r="L176" s="8">
        <f t="shared" si="54"/>
        <v>20800.3</v>
      </c>
      <c r="M176" s="2"/>
    </row>
    <row r="177" spans="1:15" ht="31.5" x14ac:dyDescent="0.25">
      <c r="A177" s="1"/>
      <c r="B177" s="4" t="s">
        <v>117</v>
      </c>
      <c r="C177" s="13" t="s">
        <v>15</v>
      </c>
      <c r="D177" s="4" t="s">
        <v>59</v>
      </c>
      <c r="E177" s="4" t="s">
        <v>55</v>
      </c>
      <c r="F177" s="6">
        <v>25000</v>
      </c>
      <c r="G177" s="6">
        <f t="shared" si="55"/>
        <v>717.5</v>
      </c>
      <c r="H177" s="6">
        <v>0</v>
      </c>
      <c r="I177" s="7">
        <f t="shared" si="56"/>
        <v>760</v>
      </c>
      <c r="J177" s="7">
        <v>7663.11</v>
      </c>
      <c r="K177" s="7">
        <v>9008.19</v>
      </c>
      <c r="L177" s="8">
        <f t="shared" si="54"/>
        <v>15991.81</v>
      </c>
      <c r="M177" s="2"/>
    </row>
    <row r="178" spans="1:15" ht="15.75" x14ac:dyDescent="0.25">
      <c r="A178" s="1"/>
      <c r="B178" s="4" t="s">
        <v>129</v>
      </c>
      <c r="C178" s="13" t="s">
        <v>15</v>
      </c>
      <c r="D178" s="4" t="s">
        <v>77</v>
      </c>
      <c r="E178" s="4" t="s">
        <v>19</v>
      </c>
      <c r="F178" s="6">
        <v>35000</v>
      </c>
      <c r="G178" s="6">
        <f t="shared" si="55"/>
        <v>1004.5</v>
      </c>
      <c r="H178" s="6">
        <v>0</v>
      </c>
      <c r="I178" s="7">
        <f t="shared" si="56"/>
        <v>1064</v>
      </c>
      <c r="J178" s="7">
        <v>8337.9599999999991</v>
      </c>
      <c r="K178" s="7">
        <v>15102.02</v>
      </c>
      <c r="L178" s="8">
        <f>F178-K178</f>
        <v>19897.98</v>
      </c>
      <c r="M178" s="2"/>
    </row>
    <row r="179" spans="1:15" ht="31.5" x14ac:dyDescent="0.25">
      <c r="A179" s="1"/>
      <c r="B179" s="4" t="s">
        <v>134</v>
      </c>
      <c r="C179" s="13" t="s">
        <v>12</v>
      </c>
      <c r="D179" s="4" t="s">
        <v>73</v>
      </c>
      <c r="E179" s="4" t="s">
        <v>55</v>
      </c>
      <c r="F179" s="6">
        <v>25000</v>
      </c>
      <c r="G179" s="6">
        <f t="shared" si="55"/>
        <v>717.5</v>
      </c>
      <c r="H179" s="6">
        <v>0</v>
      </c>
      <c r="I179" s="7">
        <f t="shared" si="56"/>
        <v>760</v>
      </c>
      <c r="J179" s="7">
        <v>6113.36</v>
      </c>
      <c r="K179" s="7">
        <v>9383.7000000000007</v>
      </c>
      <c r="L179" s="8">
        <f t="shared" si="54"/>
        <v>15616.3</v>
      </c>
      <c r="M179" s="2"/>
    </row>
    <row r="180" spans="1:15" ht="31.5" x14ac:dyDescent="0.25">
      <c r="A180" s="1"/>
      <c r="B180" s="4" t="s">
        <v>99</v>
      </c>
      <c r="C180" s="13" t="s">
        <v>15</v>
      </c>
      <c r="D180" s="4" t="s">
        <v>26</v>
      </c>
      <c r="E180" s="4" t="s">
        <v>21</v>
      </c>
      <c r="F180" s="9">
        <v>40000</v>
      </c>
      <c r="G180" s="6">
        <f t="shared" si="55"/>
        <v>1148</v>
      </c>
      <c r="H180" s="9">
        <v>185.33</v>
      </c>
      <c r="I180" s="7">
        <f t="shared" si="56"/>
        <v>1216</v>
      </c>
      <c r="J180" s="10">
        <v>3553.46</v>
      </c>
      <c r="K180" s="7">
        <v>11452.9</v>
      </c>
      <c r="L180" s="11">
        <f t="shared" si="54"/>
        <v>28547.1</v>
      </c>
      <c r="M180" s="2"/>
    </row>
    <row r="181" spans="1:15" ht="32.25" thickBot="1" x14ac:dyDescent="0.3">
      <c r="A181" s="1"/>
      <c r="B181" s="4" t="s">
        <v>100</v>
      </c>
      <c r="C181" s="5" t="s">
        <v>15</v>
      </c>
      <c r="D181" s="4" t="s">
        <v>98</v>
      </c>
      <c r="E181" s="4" t="s">
        <v>21</v>
      </c>
      <c r="F181" s="6">
        <v>38000</v>
      </c>
      <c r="G181" s="6">
        <f>F181*0.0287</f>
        <v>1090.5999999999999</v>
      </c>
      <c r="H181" s="6">
        <v>0</v>
      </c>
      <c r="I181" s="7">
        <f>+F181*0.0304</f>
        <v>1155.2</v>
      </c>
      <c r="J181" s="7">
        <v>7851.61</v>
      </c>
      <c r="K181" s="7">
        <v>15168.1</v>
      </c>
      <c r="L181" s="8">
        <f>F181-K181</f>
        <v>22831.9</v>
      </c>
      <c r="M181" s="2"/>
    </row>
    <row r="182" spans="1:15" ht="16.5" thickBot="1" x14ac:dyDescent="0.3">
      <c r="A182" s="1"/>
      <c r="B182" s="92"/>
      <c r="C182" s="93"/>
      <c r="D182" s="93"/>
      <c r="E182" s="106"/>
      <c r="F182" s="16">
        <f>SUM(F174:F181)</f>
        <v>253000</v>
      </c>
      <c r="G182" s="17">
        <f>SUM(G174:G181)</f>
        <v>7261.1</v>
      </c>
      <c r="H182" s="17">
        <f>SUM(H174:H181)</f>
        <v>185.33</v>
      </c>
      <c r="I182" s="18">
        <f>SUM(I174:I181)</f>
        <v>7691.2</v>
      </c>
      <c r="J182" s="18">
        <f>SUM(J174:J180)</f>
        <v>47067.799999999996</v>
      </c>
      <c r="K182" s="44">
        <f>SUM(K174:K180)</f>
        <v>67192.26999999999</v>
      </c>
      <c r="L182" s="20">
        <f>SUM(L174:L181)</f>
        <v>170639.63</v>
      </c>
      <c r="M182" s="2"/>
    </row>
    <row r="183" spans="1:15" ht="15.75" x14ac:dyDescent="0.25">
      <c r="A183" s="1"/>
      <c r="B183" s="49"/>
      <c r="C183" s="50"/>
      <c r="D183" s="50"/>
      <c r="E183" s="50"/>
      <c r="F183" s="62"/>
      <c r="G183" s="62"/>
      <c r="H183" s="62"/>
      <c r="I183" s="63"/>
      <c r="J183" s="63"/>
      <c r="K183" s="63"/>
      <c r="L183" s="64"/>
      <c r="M183" s="2"/>
    </row>
    <row r="184" spans="1:15" ht="15.75" x14ac:dyDescent="0.25">
      <c r="A184" s="1"/>
      <c r="B184" s="97"/>
      <c r="C184" s="98"/>
      <c r="D184" s="98"/>
      <c r="E184" s="98"/>
      <c r="F184" s="98"/>
      <c r="G184" s="98"/>
      <c r="H184" s="98"/>
      <c r="I184" s="98"/>
      <c r="J184" s="98"/>
      <c r="K184" s="98"/>
      <c r="L184" s="99"/>
      <c r="M184" s="2"/>
    </row>
    <row r="185" spans="1:15" ht="47.25" x14ac:dyDescent="0.25">
      <c r="A185" s="1"/>
      <c r="B185" s="100"/>
      <c r="C185" s="101"/>
      <c r="D185" s="102"/>
      <c r="E185" s="21" t="s">
        <v>120</v>
      </c>
      <c r="F185" s="22">
        <f>F182+F172+F169+F163+F157+F133+F128+F123+F118+F115+F111+F104+F76+F72+F68+F59+F49+F46+F42+F37+F33+F27+F22+F14</f>
        <v>7248380</v>
      </c>
      <c r="G185" s="103"/>
      <c r="H185" s="104"/>
      <c r="I185" s="104"/>
      <c r="J185" s="105"/>
      <c r="K185" s="21" t="s">
        <v>121</v>
      </c>
      <c r="L185" s="23">
        <f>L182+L172+L169+L163+L157+L133+L128+L123+L118+L115+L111+L104+L76+L72+L68+L59+L49+L46+L42+L37+L33+L27+L22+L14</f>
        <v>4996039.57</v>
      </c>
      <c r="M185" s="2"/>
    </row>
    <row r="186" spans="1:15" ht="15.75" x14ac:dyDescent="0.25">
      <c r="A186" s="1"/>
      <c r="B186" s="94"/>
      <c r="C186" s="95"/>
      <c r="D186" s="95"/>
      <c r="E186" s="95"/>
      <c r="F186" s="95"/>
      <c r="G186" s="95"/>
      <c r="H186" s="95"/>
      <c r="I186" s="95"/>
      <c r="J186" s="95"/>
      <c r="K186" s="95"/>
      <c r="L186" s="96"/>
      <c r="M186" s="2"/>
    </row>
    <row r="187" spans="1:15" ht="15.75" x14ac:dyDescent="0.25">
      <c r="A187" s="1"/>
      <c r="B187" s="116" t="s">
        <v>122</v>
      </c>
      <c r="C187" s="116"/>
      <c r="D187" s="116"/>
      <c r="E187" s="116"/>
      <c r="F187" s="37"/>
      <c r="G187" s="37"/>
      <c r="H187" s="37"/>
      <c r="I187" s="37"/>
      <c r="J187" s="37"/>
      <c r="K187" s="37"/>
      <c r="L187" s="38"/>
      <c r="M187" s="2"/>
    </row>
    <row r="188" spans="1:15" ht="15.75" x14ac:dyDescent="0.25">
      <c r="A188" s="1"/>
      <c r="B188" s="120" t="s">
        <v>123</v>
      </c>
      <c r="C188" s="120"/>
      <c r="D188" s="117">
        <v>514634.98</v>
      </c>
      <c r="E188" s="117"/>
      <c r="F188" s="39"/>
      <c r="G188" s="39"/>
      <c r="H188" s="39"/>
      <c r="I188" s="39"/>
      <c r="J188" s="39"/>
      <c r="K188" s="39"/>
      <c r="L188" s="40"/>
      <c r="M188" s="2"/>
    </row>
    <row r="189" spans="1:15" ht="15.75" x14ac:dyDescent="0.25">
      <c r="A189" s="1"/>
      <c r="B189" s="120" t="s">
        <v>124</v>
      </c>
      <c r="C189" s="120"/>
      <c r="D189" s="117">
        <v>67117.42</v>
      </c>
      <c r="E189" s="117"/>
      <c r="F189" s="39"/>
      <c r="G189" s="39"/>
      <c r="H189" s="39"/>
      <c r="I189" s="39"/>
      <c r="J189" s="39"/>
      <c r="K189" s="39"/>
      <c r="L189" s="40"/>
      <c r="M189" s="2"/>
    </row>
    <row r="190" spans="1:15" ht="15.75" x14ac:dyDescent="0.25">
      <c r="A190" s="1"/>
      <c r="B190" s="121" t="s">
        <v>125</v>
      </c>
      <c r="C190" s="121"/>
      <c r="D190" s="118">
        <v>504417.76</v>
      </c>
      <c r="E190" s="118"/>
      <c r="F190" s="39"/>
      <c r="G190" s="39"/>
      <c r="H190" s="39"/>
      <c r="I190" s="39"/>
      <c r="J190" s="39"/>
      <c r="K190" s="39"/>
      <c r="L190" s="40"/>
      <c r="M190" s="2"/>
    </row>
    <row r="191" spans="1:15" ht="15.75" x14ac:dyDescent="0.25">
      <c r="A191" s="1"/>
      <c r="B191" s="116" t="s">
        <v>126</v>
      </c>
      <c r="C191" s="116"/>
      <c r="D191" s="119">
        <f>SUM(D188:D190)</f>
        <v>1086170.1600000001</v>
      </c>
      <c r="E191" s="119"/>
      <c r="F191" s="41"/>
      <c r="G191" s="41"/>
      <c r="H191" s="41"/>
      <c r="I191" s="41"/>
      <c r="J191" s="41"/>
      <c r="K191" s="41"/>
      <c r="L191" s="42"/>
      <c r="M191" s="2"/>
      <c r="O191" t="s">
        <v>132</v>
      </c>
    </row>
    <row r="192" spans="1:15" ht="15.75" x14ac:dyDescent="0.25">
      <c r="A192" s="1"/>
      <c r="B192" s="74" t="s">
        <v>244</v>
      </c>
      <c r="C192" s="75"/>
      <c r="D192" s="75"/>
      <c r="E192" s="75"/>
      <c r="F192" s="75"/>
      <c r="G192" s="75"/>
      <c r="H192" s="75"/>
      <c r="I192" s="75"/>
      <c r="J192" s="75"/>
      <c r="K192" s="75"/>
      <c r="L192" s="107"/>
      <c r="M192" s="2"/>
    </row>
    <row r="193" spans="1:13" ht="72.75" customHeight="1" x14ac:dyDescent="0.25">
      <c r="A193" s="1"/>
      <c r="B193" s="109"/>
      <c r="C193" s="110"/>
      <c r="D193" s="24" t="s">
        <v>127</v>
      </c>
      <c r="E193" s="113" t="s">
        <v>27</v>
      </c>
      <c r="F193" s="114"/>
      <c r="G193" s="115"/>
      <c r="H193" s="24" t="s">
        <v>128</v>
      </c>
      <c r="I193" s="111" t="s">
        <v>152</v>
      </c>
      <c r="J193" s="112"/>
      <c r="K193" s="112"/>
      <c r="L193" s="110"/>
      <c r="M193" s="2"/>
    </row>
    <row r="194" spans="1:13" ht="15.75" x14ac:dyDescent="0.25">
      <c r="A194" s="1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2"/>
    </row>
    <row r="196" spans="1:13" x14ac:dyDescent="0.25">
      <c r="H196" s="32"/>
    </row>
    <row r="197" spans="1:13" x14ac:dyDescent="0.25">
      <c r="H197" s="32"/>
    </row>
    <row r="198" spans="1:13" x14ac:dyDescent="0.25">
      <c r="H198" s="32"/>
    </row>
  </sheetData>
  <mergeCells count="82">
    <mergeCell ref="B187:E187"/>
    <mergeCell ref="D188:E188"/>
    <mergeCell ref="D189:E189"/>
    <mergeCell ref="D190:E190"/>
    <mergeCell ref="D191:E191"/>
    <mergeCell ref="B188:C188"/>
    <mergeCell ref="B189:C189"/>
    <mergeCell ref="B190:C190"/>
    <mergeCell ref="B191:C191"/>
    <mergeCell ref="B192:L192"/>
    <mergeCell ref="B194:L194"/>
    <mergeCell ref="B193:C193"/>
    <mergeCell ref="I193:L193"/>
    <mergeCell ref="E193:G193"/>
    <mergeCell ref="B182:E182"/>
    <mergeCell ref="B158:L158"/>
    <mergeCell ref="B163:E163"/>
    <mergeCell ref="B164:L164"/>
    <mergeCell ref="B169:E169"/>
    <mergeCell ref="B170:L170"/>
    <mergeCell ref="B172:E172"/>
    <mergeCell ref="B173:L173"/>
    <mergeCell ref="B161:L161"/>
    <mergeCell ref="B186:L186"/>
    <mergeCell ref="B157:E157"/>
    <mergeCell ref="B112:L112"/>
    <mergeCell ref="B115:E115"/>
    <mergeCell ref="B116:L116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4:L184"/>
    <mergeCell ref="B185:D185"/>
    <mergeCell ref="G185:J185"/>
    <mergeCell ref="B111:E111"/>
    <mergeCell ref="B50:L50"/>
    <mergeCell ref="B59:E59"/>
    <mergeCell ref="B60:L60"/>
    <mergeCell ref="B68:E68"/>
    <mergeCell ref="B69:L69"/>
    <mergeCell ref="B72:E72"/>
    <mergeCell ref="B73:L73"/>
    <mergeCell ref="B76:E76"/>
    <mergeCell ref="B77:L77"/>
    <mergeCell ref="B104:E104"/>
    <mergeCell ref="B105:L105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7:E27"/>
    <mergeCell ref="B8:L8"/>
    <mergeCell ref="B14:E14"/>
    <mergeCell ref="B15:L15"/>
    <mergeCell ref="B22:E22"/>
    <mergeCell ref="B23:L23"/>
    <mergeCell ref="B49:E49"/>
    <mergeCell ref="B28:L28"/>
    <mergeCell ref="B33:E33"/>
    <mergeCell ref="B34:L34"/>
    <mergeCell ref="B37:E37"/>
    <mergeCell ref="B38:L38"/>
    <mergeCell ref="B42:E42"/>
    <mergeCell ref="B43:L43"/>
    <mergeCell ref="B46:E46"/>
    <mergeCell ref="B47:L47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3" max="12" man="1"/>
    <brk id="47" max="12" man="1"/>
    <brk id="85" max="12" man="1"/>
    <brk id="96" max="12" man="1"/>
    <brk id="111" max="12" man="1"/>
    <brk id="141" max="12" man="1"/>
    <brk id="154" max="12" man="1"/>
    <brk id="169" max="12" man="1"/>
    <brk id="18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2025-04-03T14:08:16Z</cp:lastPrinted>
  <dcterms:created xsi:type="dcterms:W3CDTF">2021-07-20T15:29:34Z</dcterms:created>
  <dcterms:modified xsi:type="dcterms:W3CDTF">2025-05-06T14:09:00Z</dcterms:modified>
</cp:coreProperties>
</file>