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Diciembre\"/>
    </mc:Choice>
  </mc:AlternateContent>
  <xr:revisionPtr revIDLastSave="0" documentId="13_ncr:1_{FE1CC02E-BD5C-4DDC-A581-2D852A2DE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Hoja1!$A$1:$M$59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F50" i="1"/>
  <c r="L33" i="1"/>
  <c r="K33" i="1"/>
  <c r="J33" i="1"/>
  <c r="I33" i="1"/>
  <c r="H33" i="1"/>
  <c r="G33" i="1"/>
  <c r="F33" i="1"/>
  <c r="L9" i="1"/>
  <c r="L28" i="1"/>
  <c r="F29" i="1"/>
  <c r="G29" i="1"/>
  <c r="H29" i="1"/>
  <c r="I29" i="1"/>
  <c r="J29" i="1"/>
  <c r="K29" i="1"/>
  <c r="K11" i="1"/>
  <c r="L39" i="1"/>
  <c r="L40" i="1"/>
  <c r="J47" i="1" l="1"/>
  <c r="K41" i="1" l="1"/>
  <c r="J41" i="1"/>
  <c r="H41" i="1"/>
  <c r="F41" i="1" l="1"/>
  <c r="H47" i="1"/>
  <c r="F47" i="1"/>
  <c r="K14" i="1" l="1"/>
  <c r="D56" i="1"/>
  <c r="J11" i="1" l="1"/>
  <c r="F11" i="1"/>
  <c r="F44" i="1"/>
  <c r="H11" i="1"/>
  <c r="G43" i="1"/>
  <c r="G24" i="1"/>
  <c r="G41" i="1" l="1"/>
  <c r="G47" i="1"/>
  <c r="G11" i="1"/>
  <c r="J14" i="1" l="1"/>
  <c r="H14" i="1"/>
  <c r="F14" i="1"/>
  <c r="J37" i="1"/>
  <c r="H37" i="1"/>
  <c r="F37" i="1"/>
  <c r="J18" i="1"/>
  <c r="H18" i="1"/>
  <c r="F18" i="1"/>
  <c r="F25" i="1"/>
  <c r="F22" i="1"/>
  <c r="L46" i="1"/>
  <c r="L17" i="1" l="1"/>
  <c r="L27" i="1"/>
  <c r="L31" i="1" l="1"/>
  <c r="J44" i="1"/>
  <c r="H44" i="1"/>
  <c r="G37" i="1"/>
  <c r="J25" i="1"/>
  <c r="H25" i="1"/>
  <c r="L24" i="1"/>
  <c r="I25" i="1"/>
  <c r="J22" i="1"/>
  <c r="H22" i="1"/>
  <c r="G14" i="1"/>
  <c r="L10" i="1"/>
  <c r="K47" i="1" l="1"/>
  <c r="I41" i="1"/>
  <c r="I47" i="1"/>
  <c r="I11" i="1"/>
  <c r="I14" i="1"/>
  <c r="I37" i="1"/>
  <c r="G18" i="1"/>
  <c r="I18" i="1"/>
  <c r="L16" i="1"/>
  <c r="G22" i="1"/>
  <c r="L35" i="1"/>
  <c r="I22" i="1"/>
  <c r="G25" i="1"/>
  <c r="L43" i="1"/>
  <c r="L21" i="1"/>
  <c r="I44" i="1"/>
  <c r="L32" i="1"/>
  <c r="L20" i="1"/>
  <c r="G44" i="1"/>
  <c r="L13" i="1" l="1"/>
  <c r="L14" i="1" s="1"/>
  <c r="L36" i="1"/>
  <c r="L37" i="1" s="1"/>
  <c r="K37" i="1"/>
  <c r="K18" i="1"/>
  <c r="L44" i="1"/>
  <c r="L22" i="1"/>
  <c r="L47" i="1"/>
  <c r="L18" i="1"/>
  <c r="K22" i="1"/>
  <c r="K44" i="1"/>
  <c r="L25" i="1"/>
  <c r="K25" i="1"/>
  <c r="L29" i="1" l="1"/>
  <c r="L41" i="1"/>
  <c r="L11" i="1"/>
</calcChain>
</file>

<file path=xl/sharedStrings.xml><?xml version="1.0" encoding="utf-8"?>
<sst xmlns="http://schemas.openxmlformats.org/spreadsheetml/2006/main" count="112" uniqueCount="75">
  <si>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</si>
  <si>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</si>
  <si>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</si>
  <si>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</si>
  <si>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</si>
  <si>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</si>
  <si>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</si>
  <si>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</si>
  <si>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</si>
  <si>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</si>
  <si>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</si>
  <si>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</si>
  <si>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</si>
  <si>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FIJO</t>
  </si>
  <si>
    <t>CARRERA</t>
  </si>
  <si>
    <t>LISSETTE EVANGELISTA</t>
  </si>
  <si>
    <t>MIGUEL URBAEZ</t>
  </si>
  <si>
    <t>OMAR GERALDO</t>
  </si>
  <si>
    <t>DEPARTAMENTO ADMINISTATIVO Y FINANCIERO</t>
  </si>
  <si>
    <t>CARLOS DE LA CRUZ</t>
  </si>
  <si>
    <t>HILDA MARIÑEZ</t>
  </si>
  <si>
    <t>DEPARTAMENTO SERVICIOS AL USUARIO</t>
  </si>
  <si>
    <t>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</si>
  <si>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</si>
  <si>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</si>
  <si>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</si>
  <si>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</si>
  <si>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</si>
  <si>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</si>
  <si>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</si>
  <si>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</si>
  <si>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</si>
  <si>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</si>
  <si>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</si>
  <si>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</si>
  <si>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DEPARTAMENTO JURÍDICO</t>
  </si>
  <si>
    <t>DEPARTAMENTO DE PLANIFICACIÓN Y DESARROLLO</t>
  </si>
  <si>
    <t xml:space="preserve">ERICK DOMÍNGUEZ </t>
  </si>
  <si>
    <t>DIVISIÓN DE ADMINISTRACIÓN DE SERVICIOS TIC</t>
  </si>
  <si>
    <t>SECCIÓN DE TESORERIA</t>
  </si>
  <si>
    <t>DIVISIÓN AUTORIZACIONES A PARQUES</t>
  </si>
  <si>
    <t>DEPARTAMENTO DE ESTADÍSTICAS DE ZONAS FRANCAS</t>
  </si>
  <si>
    <t>MARIA FERNÁNDEZ</t>
  </si>
  <si>
    <t>GÉNERO</t>
  </si>
  <si>
    <t>CONSEJO NACIONAL DE ZONAS FRANCAS DE EXPORTACIÓN</t>
  </si>
  <si>
    <t>ROBERT NICOLAS NOVAS TRINIDAD</t>
  </si>
  <si>
    <t xml:space="preserve">DEPARTAMENTO DE TRANSFORMACION DIGITAL </t>
  </si>
  <si>
    <t>MIGUEL ADOLFO RODRIGUEZ LLUBERES</t>
  </si>
  <si>
    <t>CESAR JOEL JANSEN BENITEZ</t>
  </si>
  <si>
    <t>JOSE LUIS PINEDA GUERRERO</t>
  </si>
  <si>
    <t xml:space="preserve">
LEYBI LINAREZ ROSARIO                                       </t>
  </si>
  <si>
    <t xml:space="preserve">LISBET ALTAGRACIA PERALTA CALDERON          </t>
  </si>
  <si>
    <t>CORINA MARTINEZ POLANCO</t>
  </si>
  <si>
    <t>ROSA IDALIA ALMONTE MOYA</t>
  </si>
  <si>
    <t>WALESKA ELIANA BENZAN ROBLES</t>
  </si>
  <si>
    <t>LEPIDO DE LA CRUZ PERALTA</t>
  </si>
  <si>
    <t>FRAYNI ALTAGRACIA PAONESSA ABREU</t>
  </si>
  <si>
    <t>ENCARGADO (A) DIVISIÓN DE DESARROLLO INSTITUCIONAL</t>
  </si>
  <si>
    <t xml:space="preserve">ENCARGADA DE DIVISIÓN DE ELABORACIÓN DE DOCUMENTOS LEGALES </t>
  </si>
  <si>
    <t>ENCARGADO SECCIÓN SERVICIOS GENERALES</t>
  </si>
  <si>
    <t>TÉCNICO DE  CONTABILIDAD</t>
  </si>
  <si>
    <t>TÉCNICO DE TESORERIA</t>
  </si>
  <si>
    <t xml:space="preserve">ADMINISTRADOR DE REDES Y COMUNICACIONES </t>
  </si>
  <si>
    <t>TÉCNICO DE RECURSOS HUMANOS</t>
  </si>
  <si>
    <t>ENCARGADO SECCIÓN DE TESORERÍA</t>
  </si>
  <si>
    <t>ANALISTA AUTORIZACIONES A PARQUES</t>
  </si>
  <si>
    <t>OFICIAL DE ATENCIÓN AL CIUDADANO</t>
  </si>
  <si>
    <t>TÉCNICO DE ATENCIÓN AL CIUDADANO</t>
  </si>
  <si>
    <t xml:space="preserve">ENCARGADA DE SECCIÓN DE CAPTURA Y ANALISIS DE DATOS </t>
  </si>
  <si>
    <t>TECNICO(A) EMISIÓN DE CERTIFICACIÓN</t>
  </si>
  <si>
    <t xml:space="preserve">ANALISTA DE RECURSOS HUMANOS </t>
  </si>
  <si>
    <t>ENCARGADO (A) DIVISIÓN DESARROLLO E
IMPLEMENTACIÓN DE SISTEMAS</t>
  </si>
  <si>
    <t>ROSSE MARY CORNIEL</t>
  </si>
  <si>
    <t>NÓMINA EMPLEADOS INTERINATO DICIEMBRE 2025</t>
  </si>
  <si>
    <t>CERTIFICO QUE ESTA NÓMINA DE PAGO ESTA CORRECTA Y COMPLETA Y QUE LAS PERSONAS ENUMERADAS  AL 31 DICIEMBRE 2025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</si>
</sst>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21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0" fontId="2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0" fillId="0" borderId="0" xfId="0" applyNumberFormat="1"/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A21" zoomScale="140" zoomScaleNormal="140" workbookViewId="0">
      <pane xSplit="1" topLeftCell="B1" activePane="topRight" state="frozen"/>
      <selection pane="topRight" activeCell="D65" sqref="D65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53" t="s">
        <v>44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2"/>
    </row>
    <row r="3" spans="1:15" ht="15.75" x14ac:dyDescent="0.25">
      <c r="A3" s="1"/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2"/>
    </row>
    <row r="4" spans="1:15" ht="15.75" x14ac:dyDescent="0.25">
      <c r="A4" s="1"/>
      <c r="B4" s="55" t="s">
        <v>73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2"/>
      <c r="O4" s="36"/>
    </row>
    <row r="5" spans="1:15" ht="15.75" x14ac:dyDescent="0.25">
      <c r="A5" s="1"/>
      <c r="B5" s="60" t="s">
        <v>33</v>
      </c>
      <c r="C5" s="60" t="s">
        <v>43</v>
      </c>
      <c r="D5" s="60" t="s">
        <v>1</v>
      </c>
      <c r="E5" s="60" t="s">
        <v>2</v>
      </c>
      <c r="F5" s="56" t="s">
        <v>3</v>
      </c>
      <c r="G5" s="56" t="s">
        <v>4</v>
      </c>
      <c r="H5" s="56"/>
      <c r="I5" s="56"/>
      <c r="J5" s="56" t="s">
        <v>5</v>
      </c>
      <c r="K5" s="56" t="s">
        <v>6</v>
      </c>
      <c r="L5" s="57" t="s">
        <v>7</v>
      </c>
      <c r="M5" s="2"/>
    </row>
    <row r="6" spans="1:15" x14ac:dyDescent="0.25">
      <c r="A6" s="1"/>
      <c r="B6" s="60"/>
      <c r="C6" s="60"/>
      <c r="D6" s="60"/>
      <c r="E6" s="60"/>
      <c r="F6" s="56"/>
      <c r="G6" s="58" t="s">
        <v>8</v>
      </c>
      <c r="H6" s="58" t="s">
        <v>9</v>
      </c>
      <c r="I6" s="58" t="s">
        <v>10</v>
      </c>
      <c r="J6" s="56"/>
      <c r="K6" s="56"/>
      <c r="L6" s="57"/>
      <c r="M6" s="2"/>
    </row>
    <row r="7" spans="1:15" x14ac:dyDescent="0.25">
      <c r="A7" s="1"/>
      <c r="B7" s="60"/>
      <c r="C7" s="60"/>
      <c r="D7" s="60"/>
      <c r="E7" s="60"/>
      <c r="F7" s="56"/>
      <c r="G7" s="59"/>
      <c r="H7" s="59"/>
      <c r="I7" s="59"/>
      <c r="J7" s="56"/>
      <c r="K7" s="56"/>
      <c r="L7" s="57"/>
      <c r="M7" s="2"/>
    </row>
    <row r="8" spans="1:15" ht="15.75" x14ac:dyDescent="0.25">
      <c r="A8" s="1"/>
      <c r="B8" s="69" t="s">
        <v>35</v>
      </c>
      <c r="C8" s="63"/>
      <c r="D8" s="63"/>
      <c r="E8" s="63"/>
      <c r="F8" s="63"/>
      <c r="G8" s="63"/>
      <c r="H8" s="63"/>
      <c r="I8" s="63"/>
      <c r="J8" s="63"/>
      <c r="K8" s="63"/>
      <c r="L8" s="64"/>
      <c r="M8" s="2"/>
    </row>
    <row r="9" spans="1:15" ht="31.5" x14ac:dyDescent="0.25">
      <c r="A9" s="42"/>
      <c r="B9" s="43" t="s">
        <v>50</v>
      </c>
      <c r="C9" s="44" t="s">
        <v>12</v>
      </c>
      <c r="D9" s="43" t="s">
        <v>69</v>
      </c>
      <c r="E9" s="43" t="s">
        <v>13</v>
      </c>
      <c r="F9" s="4">
        <v>10000</v>
      </c>
      <c r="G9" s="4">
        <v>287</v>
      </c>
      <c r="H9" s="4">
        <v>1411.35</v>
      </c>
      <c r="I9" s="5">
        <v>304</v>
      </c>
      <c r="J9" s="5">
        <v>0</v>
      </c>
      <c r="K9" s="5">
        <v>2002.35</v>
      </c>
      <c r="L9" s="45">
        <f t="shared" ref="L9:L10" si="0">F9-K9</f>
        <v>7997.65</v>
      </c>
    </row>
    <row r="10" spans="1:15" ht="78.75" x14ac:dyDescent="0.25">
      <c r="A10" s="42"/>
      <c r="B10" s="43" t="s">
        <v>51</v>
      </c>
      <c r="C10" s="44" t="s">
        <v>12</v>
      </c>
      <c r="D10" s="43" t="s">
        <v>58</v>
      </c>
      <c r="E10" s="43" t="s">
        <v>14</v>
      </c>
      <c r="F10" s="4">
        <v>35000</v>
      </c>
      <c r="G10" s="4">
        <v>1004.5</v>
      </c>
      <c r="H10" s="4">
        <v>8148.24</v>
      </c>
      <c r="I10" s="5">
        <v>1064</v>
      </c>
      <c r="J10" s="5">
        <v>0</v>
      </c>
      <c r="K10" s="5">
        <v>10216.74</v>
      </c>
      <c r="L10" s="45">
        <f t="shared" si="0"/>
        <v>24783.260000000002</v>
      </c>
    </row>
    <row r="11" spans="1:15" ht="16.5" thickBot="1" x14ac:dyDescent="0.3">
      <c r="A11" s="1"/>
      <c r="B11" s="65"/>
      <c r="C11" s="66"/>
      <c r="D11" s="66"/>
      <c r="E11" s="66"/>
      <c r="F11" s="24">
        <f t="shared" ref="F11:L11" si="1">SUM(F9:F10)</f>
        <v>45000</v>
      </c>
      <c r="G11" s="17">
        <f t="shared" si="1"/>
        <v>1291.5</v>
      </c>
      <c r="H11" s="17">
        <f t="shared" si="1"/>
        <v>9559.59</v>
      </c>
      <c r="I11" s="18">
        <f t="shared" si="1"/>
        <v>1368</v>
      </c>
      <c r="J11" s="18">
        <f t="shared" si="1"/>
        <v>0</v>
      </c>
      <c r="K11" s="19">
        <f t="shared" si="1"/>
        <v>12219.09</v>
      </c>
      <c r="L11" s="20">
        <f t="shared" si="1"/>
        <v>32780.910000000003</v>
      </c>
      <c r="M11" s="2"/>
      <c r="N11" s="23"/>
    </row>
    <row r="12" spans="1:15" ht="15.75" x14ac:dyDescent="0.25">
      <c r="A12" s="1"/>
      <c r="B12" s="69" t="s">
        <v>36</v>
      </c>
      <c r="C12" s="63"/>
      <c r="D12" s="63"/>
      <c r="E12" s="63"/>
      <c r="F12" s="63"/>
      <c r="G12" s="63"/>
      <c r="H12" s="63"/>
      <c r="I12" s="63"/>
      <c r="J12" s="63"/>
      <c r="K12" s="63"/>
      <c r="L12" s="64"/>
      <c r="M12" s="2"/>
    </row>
    <row r="13" spans="1:15" ht="63.75" thickBot="1" x14ac:dyDescent="0.3">
      <c r="A13" s="42"/>
      <c r="B13" s="43" t="s">
        <v>52</v>
      </c>
      <c r="C13" s="44" t="s">
        <v>12</v>
      </c>
      <c r="D13" s="52" t="s">
        <v>57</v>
      </c>
      <c r="E13" s="43" t="s">
        <v>14</v>
      </c>
      <c r="F13" s="4">
        <v>35000</v>
      </c>
      <c r="G13" s="4">
        <v>1004.5</v>
      </c>
      <c r="H13" s="4">
        <v>7956.27</v>
      </c>
      <c r="I13" s="5">
        <v>1064</v>
      </c>
      <c r="J13" s="5">
        <v>0</v>
      </c>
      <c r="K13" s="7">
        <v>10024.77</v>
      </c>
      <c r="L13" s="45">
        <f>F13-K13</f>
        <v>24975.23</v>
      </c>
    </row>
    <row r="14" spans="1:15" ht="16.5" thickBot="1" x14ac:dyDescent="0.3">
      <c r="A14" s="1"/>
      <c r="B14" s="65"/>
      <c r="C14" s="66"/>
      <c r="D14" s="66"/>
      <c r="E14" s="66"/>
      <c r="F14" s="8">
        <f t="shared" ref="F14:L14" si="2">SUM(F13:F13)</f>
        <v>35000</v>
      </c>
      <c r="G14" s="9">
        <f t="shared" si="2"/>
        <v>1004.5</v>
      </c>
      <c r="H14" s="9">
        <f t="shared" si="2"/>
        <v>7956.27</v>
      </c>
      <c r="I14" s="10">
        <f t="shared" si="2"/>
        <v>1064</v>
      </c>
      <c r="J14" s="10">
        <f t="shared" si="2"/>
        <v>0</v>
      </c>
      <c r="K14" s="11">
        <f t="shared" si="2"/>
        <v>10024.77</v>
      </c>
      <c r="L14" s="12">
        <f t="shared" si="2"/>
        <v>24975.23</v>
      </c>
      <c r="M14" s="2"/>
    </row>
    <row r="15" spans="1:15" ht="15.75" x14ac:dyDescent="0.25">
      <c r="A15" s="1"/>
      <c r="B15" s="61" t="s">
        <v>0</v>
      </c>
      <c r="C15" s="62"/>
      <c r="D15" s="62"/>
      <c r="E15" s="62"/>
      <c r="F15" s="63"/>
      <c r="G15" s="63"/>
      <c r="H15" s="63"/>
      <c r="I15" s="63"/>
      <c r="J15" s="63"/>
      <c r="K15" s="63"/>
      <c r="L15" s="64"/>
      <c r="M15" s="2"/>
    </row>
    <row r="16" spans="1:15" ht="47.25" x14ac:dyDescent="0.25">
      <c r="A16" s="42"/>
      <c r="B16" s="43" t="s">
        <v>53</v>
      </c>
      <c r="C16" s="44" t="s">
        <v>12</v>
      </c>
      <c r="D16" s="43" t="s">
        <v>70</v>
      </c>
      <c r="E16" s="43" t="s">
        <v>13</v>
      </c>
      <c r="F16" s="4">
        <v>18000</v>
      </c>
      <c r="G16" s="4">
        <v>516</v>
      </c>
      <c r="H16" s="4">
        <v>2900.99</v>
      </c>
      <c r="I16" s="5">
        <v>547</v>
      </c>
      <c r="J16" s="5">
        <v>0</v>
      </c>
      <c r="K16" s="5">
        <v>3964.79</v>
      </c>
      <c r="L16" s="45">
        <f>F16-K16</f>
        <v>14035.21</v>
      </c>
    </row>
    <row r="17" spans="1:15" ht="48" thickBot="1" x14ac:dyDescent="0.3">
      <c r="A17" s="42"/>
      <c r="B17" s="43" t="s">
        <v>54</v>
      </c>
      <c r="C17" s="44" t="s">
        <v>12</v>
      </c>
      <c r="D17" s="43" t="s">
        <v>63</v>
      </c>
      <c r="E17" s="43" t="s">
        <v>13</v>
      </c>
      <c r="F17" s="6">
        <v>8000</v>
      </c>
      <c r="G17" s="6">
        <v>229.6</v>
      </c>
      <c r="H17" s="6">
        <v>1129.08</v>
      </c>
      <c r="I17" s="7">
        <v>243.2</v>
      </c>
      <c r="J17" s="7">
        <v>0</v>
      </c>
      <c r="K17" s="5">
        <v>1601.88</v>
      </c>
      <c r="L17" s="46">
        <f t="shared" ref="L17" si="3">F17-K17</f>
        <v>6398.12</v>
      </c>
    </row>
    <row r="18" spans="1:15" ht="16.5" thickBot="1" x14ac:dyDescent="0.3">
      <c r="A18" s="1"/>
      <c r="B18" s="65"/>
      <c r="C18" s="66"/>
      <c r="D18" s="66"/>
      <c r="E18" s="66"/>
      <c r="F18" s="8">
        <f t="shared" ref="F18:L18" si="4">SUM(F16:F17)</f>
        <v>26000</v>
      </c>
      <c r="G18" s="9">
        <f t="shared" si="4"/>
        <v>745.6</v>
      </c>
      <c r="H18" s="9">
        <f t="shared" si="4"/>
        <v>4030.0699999999997</v>
      </c>
      <c r="I18" s="10">
        <f t="shared" si="4"/>
        <v>790.2</v>
      </c>
      <c r="J18" s="10">
        <f t="shared" si="4"/>
        <v>0</v>
      </c>
      <c r="K18" s="11">
        <f t="shared" si="4"/>
        <v>5566.67</v>
      </c>
      <c r="L18" s="12">
        <f t="shared" si="4"/>
        <v>20433.329999999998</v>
      </c>
      <c r="M18" s="2"/>
    </row>
    <row r="19" spans="1:15" ht="15.75" x14ac:dyDescent="0.25">
      <c r="A19" s="1"/>
      <c r="B19" s="70" t="s">
        <v>46</v>
      </c>
      <c r="C19" s="71"/>
      <c r="D19" s="71"/>
      <c r="E19" s="71"/>
      <c r="F19" s="72"/>
      <c r="G19" s="72"/>
      <c r="H19" s="72"/>
      <c r="I19" s="72"/>
      <c r="J19" s="72"/>
      <c r="K19" s="72"/>
      <c r="L19" s="73"/>
      <c r="M19" s="2"/>
    </row>
    <row r="20" spans="1:15" ht="78.75" x14ac:dyDescent="0.25">
      <c r="A20" s="42"/>
      <c r="B20" s="47" t="s">
        <v>37</v>
      </c>
      <c r="C20" s="44" t="s">
        <v>11</v>
      </c>
      <c r="D20" s="47" t="s">
        <v>71</v>
      </c>
      <c r="E20" s="43" t="s">
        <v>13</v>
      </c>
      <c r="F20" s="4">
        <v>37000</v>
      </c>
      <c r="G20" s="4">
        <v>1061.9000000000001</v>
      </c>
      <c r="H20" s="4">
        <v>8524.6</v>
      </c>
      <c r="I20" s="5">
        <v>1124.8</v>
      </c>
      <c r="J20" s="5">
        <v>0</v>
      </c>
      <c r="K20" s="7">
        <v>10711.3</v>
      </c>
      <c r="L20" s="45">
        <f>F20-K20</f>
        <v>26288.7</v>
      </c>
    </row>
    <row r="21" spans="1:15" ht="48" thickBot="1" x14ac:dyDescent="0.3">
      <c r="A21" s="42"/>
      <c r="B21" s="47" t="s">
        <v>16</v>
      </c>
      <c r="C21" s="44" t="s">
        <v>11</v>
      </c>
      <c r="D21" s="47" t="s">
        <v>62</v>
      </c>
      <c r="E21" s="47" t="s">
        <v>13</v>
      </c>
      <c r="F21" s="6">
        <v>20000</v>
      </c>
      <c r="G21" s="4">
        <v>574</v>
      </c>
      <c r="H21" s="6">
        <v>3044.03</v>
      </c>
      <c r="I21" s="7">
        <v>608</v>
      </c>
      <c r="J21" s="7">
        <v>0</v>
      </c>
      <c r="K21" s="7">
        <v>4226.03</v>
      </c>
      <c r="L21" s="46">
        <f>F21-K21</f>
        <v>15773.970000000001</v>
      </c>
    </row>
    <row r="22" spans="1:15" ht="16.5" thickBot="1" x14ac:dyDescent="0.3">
      <c r="A22" s="1"/>
      <c r="B22" s="65"/>
      <c r="C22" s="66"/>
      <c r="D22" s="66"/>
      <c r="E22" s="66"/>
      <c r="F22" s="8">
        <f t="shared" ref="F22:L22" si="5">SUM(F20:F21)</f>
        <v>57000</v>
      </c>
      <c r="G22" s="9">
        <f t="shared" si="5"/>
        <v>1635.9</v>
      </c>
      <c r="H22" s="9">
        <f t="shared" si="5"/>
        <v>11568.630000000001</v>
      </c>
      <c r="I22" s="10">
        <f t="shared" si="5"/>
        <v>1732.8</v>
      </c>
      <c r="J22" s="10">
        <f t="shared" si="5"/>
        <v>0</v>
      </c>
      <c r="K22" s="11">
        <f t="shared" si="5"/>
        <v>14937.329999999998</v>
      </c>
      <c r="L22" s="12">
        <f t="shared" si="5"/>
        <v>42062.67</v>
      </c>
      <c r="M22" s="2"/>
    </row>
    <row r="23" spans="1:15" ht="15.75" x14ac:dyDescent="0.25">
      <c r="A23" s="1"/>
      <c r="B23" s="61" t="s">
        <v>38</v>
      </c>
      <c r="C23" s="62"/>
      <c r="D23" s="62"/>
      <c r="E23" s="62"/>
      <c r="F23" s="63"/>
      <c r="G23" s="63"/>
      <c r="H23" s="63"/>
      <c r="I23" s="63"/>
      <c r="J23" s="63"/>
      <c r="K23" s="63"/>
      <c r="L23" s="64"/>
      <c r="M23" s="2"/>
    </row>
    <row r="24" spans="1:15" ht="48" thickBot="1" x14ac:dyDescent="0.3">
      <c r="A24" s="42"/>
      <c r="B24" s="47" t="s">
        <v>17</v>
      </c>
      <c r="C24" s="44" t="s">
        <v>11</v>
      </c>
      <c r="D24" s="47" t="s">
        <v>62</v>
      </c>
      <c r="E24" s="43" t="s">
        <v>14</v>
      </c>
      <c r="F24" s="6">
        <v>25000</v>
      </c>
      <c r="G24" s="4">
        <f t="shared" ref="G24" si="6">+F24*0.0287</f>
        <v>717.5</v>
      </c>
      <c r="H24" s="6">
        <v>4220.1499999999996</v>
      </c>
      <c r="I24" s="7">
        <v>760</v>
      </c>
      <c r="J24" s="7">
        <v>0</v>
      </c>
      <c r="K24" s="7">
        <v>5697.65</v>
      </c>
      <c r="L24" s="46">
        <f>F24-K24</f>
        <v>19302.349999999999</v>
      </c>
    </row>
    <row r="25" spans="1:15" ht="16.5" thickBot="1" x14ac:dyDescent="0.3">
      <c r="A25" s="1"/>
      <c r="B25" s="65"/>
      <c r="C25" s="66"/>
      <c r="D25" s="66"/>
      <c r="E25" s="66"/>
      <c r="F25" s="8">
        <f t="shared" ref="F25:L25" si="7">SUM(F24:F24)</f>
        <v>25000</v>
      </c>
      <c r="G25" s="9">
        <f t="shared" si="7"/>
        <v>717.5</v>
      </c>
      <c r="H25" s="9">
        <f t="shared" si="7"/>
        <v>4220.1499999999996</v>
      </c>
      <c r="I25" s="10">
        <f t="shared" si="7"/>
        <v>760</v>
      </c>
      <c r="J25" s="10">
        <f t="shared" si="7"/>
        <v>0</v>
      </c>
      <c r="K25" s="11">
        <f t="shared" si="7"/>
        <v>5697.65</v>
      </c>
      <c r="L25" s="12">
        <f t="shared" si="7"/>
        <v>19302.349999999999</v>
      </c>
      <c r="M25" s="2"/>
    </row>
    <row r="26" spans="1:15" ht="15.75" x14ac:dyDescent="0.25">
      <c r="A26" s="1"/>
      <c r="B26" s="61" t="s">
        <v>18</v>
      </c>
      <c r="C26" s="62"/>
      <c r="D26" s="62"/>
      <c r="E26" s="62"/>
      <c r="F26" s="63"/>
      <c r="G26" s="63"/>
      <c r="H26" s="63"/>
      <c r="I26" s="63"/>
      <c r="J26" s="63"/>
      <c r="K26" s="63"/>
      <c r="L26" s="64"/>
      <c r="M26" s="2"/>
    </row>
    <row r="27" spans="1:15" ht="31.5" x14ac:dyDescent="0.25">
      <c r="A27" s="42"/>
      <c r="B27" s="47" t="s">
        <v>45</v>
      </c>
      <c r="C27" s="44" t="s">
        <v>11</v>
      </c>
      <c r="D27" s="47" t="s">
        <v>60</v>
      </c>
      <c r="E27" s="47" t="s">
        <v>13</v>
      </c>
      <c r="F27" s="4">
        <v>10000</v>
      </c>
      <c r="G27" s="4">
        <v>287</v>
      </c>
      <c r="H27" s="4">
        <v>1411.35</v>
      </c>
      <c r="I27" s="5">
        <v>304</v>
      </c>
      <c r="J27" s="5">
        <v>0</v>
      </c>
      <c r="K27" s="5">
        <v>2002.35</v>
      </c>
      <c r="L27" s="45">
        <f>F27-K27</f>
        <v>7997.65</v>
      </c>
    </row>
    <row r="28" spans="1:15" ht="63" x14ac:dyDescent="0.25">
      <c r="A28" s="42"/>
      <c r="B28" s="47" t="s">
        <v>47</v>
      </c>
      <c r="C28" s="44" t="s">
        <v>11</v>
      </c>
      <c r="D28" s="52" t="s">
        <v>59</v>
      </c>
      <c r="E28" s="43" t="s">
        <v>13</v>
      </c>
      <c r="F28" s="4">
        <v>45000</v>
      </c>
      <c r="G28" s="4">
        <v>1291.5</v>
      </c>
      <c r="H28" s="4">
        <v>8604.7900000000009</v>
      </c>
      <c r="I28" s="5">
        <v>1368</v>
      </c>
      <c r="J28" s="5">
        <v>0</v>
      </c>
      <c r="K28" s="5">
        <v>11264.29</v>
      </c>
      <c r="L28" s="45">
        <f t="shared" ref="L28" si="8">F28-K28</f>
        <v>33735.71</v>
      </c>
      <c r="O28" s="48"/>
    </row>
    <row r="29" spans="1:15" ht="16.5" thickBot="1" x14ac:dyDescent="0.3">
      <c r="A29" s="1"/>
      <c r="B29" s="65" t="s">
        <v>32</v>
      </c>
      <c r="C29" s="66"/>
      <c r="D29" s="66"/>
      <c r="E29" s="66"/>
      <c r="F29" s="41">
        <f t="shared" ref="F29:L29" si="9">SUM(F27:F28)</f>
        <v>55000</v>
      </c>
      <c r="G29" s="19">
        <f t="shared" si="9"/>
        <v>1578.5</v>
      </c>
      <c r="H29" s="19">
        <f t="shared" si="9"/>
        <v>10016.140000000001</v>
      </c>
      <c r="I29" s="19">
        <f t="shared" si="9"/>
        <v>1672</v>
      </c>
      <c r="J29" s="19">
        <f t="shared" si="9"/>
        <v>0</v>
      </c>
      <c r="K29" s="19">
        <f t="shared" si="9"/>
        <v>13266.640000000001</v>
      </c>
      <c r="L29" s="20">
        <f t="shared" si="9"/>
        <v>41733.360000000001</v>
      </c>
      <c r="M29" s="2"/>
      <c r="N29" s="22"/>
    </row>
    <row r="30" spans="1:15" ht="15.75" x14ac:dyDescent="0.25">
      <c r="A30" s="1"/>
      <c r="B30" s="61" t="s">
        <v>39</v>
      </c>
      <c r="C30" s="62"/>
      <c r="D30" s="62"/>
      <c r="E30" s="62"/>
      <c r="F30" s="67"/>
      <c r="G30" s="67"/>
      <c r="H30" s="67"/>
      <c r="I30" s="67"/>
      <c r="J30" s="67"/>
      <c r="K30" s="67"/>
      <c r="L30" s="68"/>
      <c r="M30" s="2"/>
    </row>
    <row r="31" spans="1:15" ht="31.5" x14ac:dyDescent="0.25">
      <c r="A31" s="42"/>
      <c r="B31" s="43" t="s">
        <v>48</v>
      </c>
      <c r="C31" s="44" t="s">
        <v>11</v>
      </c>
      <c r="D31" s="43" t="s">
        <v>61</v>
      </c>
      <c r="E31" s="43" t="s">
        <v>13</v>
      </c>
      <c r="F31" s="4">
        <v>8000</v>
      </c>
      <c r="G31" s="4">
        <v>229.6</v>
      </c>
      <c r="H31" s="4">
        <v>1129.08</v>
      </c>
      <c r="I31" s="5">
        <v>243.2</v>
      </c>
      <c r="J31" s="5">
        <v>0</v>
      </c>
      <c r="K31" s="5">
        <v>1601.88</v>
      </c>
      <c r="L31" s="45">
        <f>F31-K31</f>
        <v>6398.12</v>
      </c>
    </row>
    <row r="32" spans="1:15" ht="47.25" x14ac:dyDescent="0.25">
      <c r="A32" s="42"/>
      <c r="B32" s="43" t="s">
        <v>49</v>
      </c>
      <c r="C32" s="44" t="s">
        <v>11</v>
      </c>
      <c r="D32" s="52" t="s">
        <v>64</v>
      </c>
      <c r="E32" s="43" t="s">
        <v>13</v>
      </c>
      <c r="F32" s="4">
        <v>37000</v>
      </c>
      <c r="G32" s="4">
        <v>1061.9000000000001</v>
      </c>
      <c r="H32" s="4">
        <v>7475.71</v>
      </c>
      <c r="I32" s="5">
        <v>1124.8</v>
      </c>
      <c r="J32" s="5">
        <v>0</v>
      </c>
      <c r="K32" s="5">
        <v>9662.41</v>
      </c>
      <c r="L32" s="45">
        <f>F32-K32</f>
        <v>27337.59</v>
      </c>
    </row>
    <row r="33" spans="1:15" ht="15.75" x14ac:dyDescent="0.25">
      <c r="A33" s="42"/>
      <c r="B33" s="49"/>
      <c r="C33" s="50"/>
      <c r="D33" s="51"/>
      <c r="E33" s="51"/>
      <c r="F33" s="14">
        <f t="shared" ref="F33:L33" si="10">SUM(F31:F32)</f>
        <v>45000</v>
      </c>
      <c r="G33" s="14">
        <f t="shared" si="10"/>
        <v>1291.5</v>
      </c>
      <c r="H33" s="14">
        <f t="shared" si="10"/>
        <v>8604.7900000000009</v>
      </c>
      <c r="I33" s="40">
        <f t="shared" si="10"/>
        <v>1368</v>
      </c>
      <c r="J33" s="40">
        <f t="shared" si="10"/>
        <v>0</v>
      </c>
      <c r="K33" s="40">
        <f t="shared" si="10"/>
        <v>11264.29</v>
      </c>
      <c r="L33" s="15">
        <f t="shared" si="10"/>
        <v>33735.71</v>
      </c>
    </row>
    <row r="34" spans="1:15" ht="15.75" x14ac:dyDescent="0.25">
      <c r="A34" s="1"/>
      <c r="B34" s="69" t="s">
        <v>40</v>
      </c>
      <c r="C34" s="63"/>
      <c r="D34" s="63"/>
      <c r="E34" s="63"/>
      <c r="F34" s="63"/>
      <c r="G34" s="63"/>
      <c r="H34" s="63"/>
      <c r="I34" s="63"/>
      <c r="J34" s="63"/>
      <c r="K34" s="63"/>
      <c r="L34" s="64"/>
      <c r="M34" s="2"/>
    </row>
    <row r="35" spans="1:15" ht="47.25" x14ac:dyDescent="0.25">
      <c r="A35" s="42"/>
      <c r="B35" s="47" t="s">
        <v>19</v>
      </c>
      <c r="C35" s="44" t="s">
        <v>11</v>
      </c>
      <c r="D35" s="47" t="s">
        <v>65</v>
      </c>
      <c r="E35" s="43" t="s">
        <v>14</v>
      </c>
      <c r="F35" s="4">
        <v>30000</v>
      </c>
      <c r="G35" s="4">
        <v>861</v>
      </c>
      <c r="H35" s="4">
        <v>5546.87</v>
      </c>
      <c r="I35" s="5">
        <v>912</v>
      </c>
      <c r="J35" s="5">
        <v>0</v>
      </c>
      <c r="K35" s="5">
        <v>7319.87</v>
      </c>
      <c r="L35" s="45">
        <f>F35-K35</f>
        <v>22680.13</v>
      </c>
    </row>
    <row r="36" spans="1:15" ht="47.25" x14ac:dyDescent="0.25">
      <c r="A36" s="42"/>
      <c r="B36" s="43" t="s">
        <v>20</v>
      </c>
      <c r="C36" s="44" t="s">
        <v>12</v>
      </c>
      <c r="D36" s="47" t="s">
        <v>65</v>
      </c>
      <c r="E36" s="43" t="s">
        <v>14</v>
      </c>
      <c r="F36" s="4">
        <v>10000</v>
      </c>
      <c r="G36" s="4">
        <v>287</v>
      </c>
      <c r="H36" s="4">
        <v>1536.69</v>
      </c>
      <c r="I36" s="5">
        <v>304</v>
      </c>
      <c r="J36" s="5">
        <v>0</v>
      </c>
      <c r="K36" s="5">
        <v>2127.69</v>
      </c>
      <c r="L36" s="45">
        <f>F36-K36</f>
        <v>7872.3099999999995</v>
      </c>
    </row>
    <row r="37" spans="1:15" ht="16.5" thickBot="1" x14ac:dyDescent="0.3">
      <c r="A37" s="1"/>
      <c r="B37" s="65"/>
      <c r="C37" s="66"/>
      <c r="D37" s="66"/>
      <c r="E37" s="66"/>
      <c r="F37" s="32">
        <f t="shared" ref="F37:L37" si="11">SUM(F35:F36)</f>
        <v>40000</v>
      </c>
      <c r="G37" s="33">
        <f t="shared" si="11"/>
        <v>1148</v>
      </c>
      <c r="H37" s="33">
        <f t="shared" si="11"/>
        <v>7083.5599999999995</v>
      </c>
      <c r="I37" s="18">
        <f t="shared" si="11"/>
        <v>1216</v>
      </c>
      <c r="J37" s="18">
        <f t="shared" si="11"/>
        <v>0</v>
      </c>
      <c r="K37" s="19">
        <f t="shared" si="11"/>
        <v>9447.56</v>
      </c>
      <c r="L37" s="20">
        <f t="shared" si="11"/>
        <v>30552.440000000002</v>
      </c>
      <c r="M37" s="2"/>
      <c r="N37" s="23"/>
    </row>
    <row r="38" spans="1:15" ht="15.75" x14ac:dyDescent="0.25">
      <c r="A38" s="1"/>
      <c r="B38" s="69" t="s">
        <v>21</v>
      </c>
      <c r="C38" s="63"/>
      <c r="D38" s="63"/>
      <c r="E38" s="63"/>
      <c r="F38" s="63"/>
      <c r="G38" s="63"/>
      <c r="H38" s="63"/>
      <c r="I38" s="63"/>
      <c r="J38" s="63"/>
      <c r="K38" s="63"/>
      <c r="L38" s="64"/>
      <c r="M38" s="2"/>
    </row>
    <row r="39" spans="1:15" ht="47.25" x14ac:dyDescent="0.25">
      <c r="A39" s="42"/>
      <c r="B39" s="43" t="s">
        <v>55</v>
      </c>
      <c r="C39" s="44" t="s">
        <v>11</v>
      </c>
      <c r="D39" s="43" t="s">
        <v>66</v>
      </c>
      <c r="E39" s="43" t="s">
        <v>13</v>
      </c>
      <c r="F39" s="4">
        <v>20000</v>
      </c>
      <c r="G39" s="4">
        <v>574</v>
      </c>
      <c r="H39" s="4">
        <v>3279.25</v>
      </c>
      <c r="I39" s="5">
        <v>608</v>
      </c>
      <c r="J39" s="5">
        <v>0</v>
      </c>
      <c r="K39" s="5">
        <v>4461.25</v>
      </c>
      <c r="L39" s="45">
        <f t="shared" ref="L39" si="12">F39-K39</f>
        <v>15538.75</v>
      </c>
    </row>
    <row r="40" spans="1:15" ht="48" thickBot="1" x14ac:dyDescent="0.3">
      <c r="A40" s="42"/>
      <c r="B40" s="43" t="s">
        <v>56</v>
      </c>
      <c r="C40" s="44" t="s">
        <v>12</v>
      </c>
      <c r="D40" s="43" t="s">
        <v>67</v>
      </c>
      <c r="E40" s="43" t="s">
        <v>13</v>
      </c>
      <c r="F40" s="4">
        <v>10000</v>
      </c>
      <c r="G40" s="4">
        <v>287</v>
      </c>
      <c r="H40" s="4">
        <v>1411.35</v>
      </c>
      <c r="I40" s="5">
        <v>304</v>
      </c>
      <c r="J40" s="5">
        <v>0</v>
      </c>
      <c r="K40" s="5">
        <v>2002.35</v>
      </c>
      <c r="L40" s="45">
        <f>F40-K40</f>
        <v>7997.65</v>
      </c>
    </row>
    <row r="41" spans="1:15" ht="16.5" thickBot="1" x14ac:dyDescent="0.3">
      <c r="A41" s="1"/>
      <c r="B41" s="65"/>
      <c r="C41" s="66"/>
      <c r="D41" s="66"/>
      <c r="E41" s="66"/>
      <c r="F41" s="8">
        <f t="shared" ref="F41:L41" si="13">SUM(F39:F40)</f>
        <v>30000</v>
      </c>
      <c r="G41" s="9">
        <f t="shared" si="13"/>
        <v>861</v>
      </c>
      <c r="H41" s="9">
        <f t="shared" si="13"/>
        <v>4690.6000000000004</v>
      </c>
      <c r="I41" s="10">
        <f t="shared" si="13"/>
        <v>912</v>
      </c>
      <c r="J41" s="10">
        <f t="shared" si="13"/>
        <v>0</v>
      </c>
      <c r="K41" s="11">
        <f t="shared" si="13"/>
        <v>6463.6</v>
      </c>
      <c r="L41" s="12">
        <f t="shared" si="13"/>
        <v>23536.400000000001</v>
      </c>
      <c r="M41" s="2"/>
      <c r="N41" s="23"/>
      <c r="O41" s="22"/>
    </row>
    <row r="42" spans="1:15" ht="15.75" x14ac:dyDescent="0.25">
      <c r="A42" s="1"/>
      <c r="B42" s="69" t="s">
        <v>41</v>
      </c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2"/>
    </row>
    <row r="43" spans="1:15" ht="63.75" thickBot="1" x14ac:dyDescent="0.3">
      <c r="A43" s="42"/>
      <c r="B43" s="43" t="s">
        <v>42</v>
      </c>
      <c r="C43" s="44" t="s">
        <v>12</v>
      </c>
      <c r="D43" s="43" t="s">
        <v>68</v>
      </c>
      <c r="E43" s="43" t="s">
        <v>13</v>
      </c>
      <c r="F43" s="4">
        <v>5000</v>
      </c>
      <c r="G43" s="4">
        <f>F43*0.0287</f>
        <v>143.5</v>
      </c>
      <c r="H43" s="4">
        <v>1176.1199999999999</v>
      </c>
      <c r="I43" s="5">
        <v>152</v>
      </c>
      <c r="J43" s="5">
        <v>0</v>
      </c>
      <c r="K43" s="5">
        <v>1471.62</v>
      </c>
      <c r="L43" s="45">
        <f t="shared" ref="L43" si="14">F43-K43</f>
        <v>3528.38</v>
      </c>
    </row>
    <row r="44" spans="1:15" ht="16.5" thickBot="1" x14ac:dyDescent="0.3">
      <c r="A44" s="1"/>
      <c r="B44" s="65"/>
      <c r="C44" s="66"/>
      <c r="D44" s="66"/>
      <c r="E44" s="66"/>
      <c r="F44" s="8">
        <f t="shared" ref="F44:L44" si="15">SUM(F43:F43)</f>
        <v>5000</v>
      </c>
      <c r="G44" s="9">
        <f t="shared" si="15"/>
        <v>143.5</v>
      </c>
      <c r="H44" s="9">
        <f t="shared" si="15"/>
        <v>1176.1199999999999</v>
      </c>
      <c r="I44" s="10">
        <f t="shared" si="15"/>
        <v>152</v>
      </c>
      <c r="J44" s="10">
        <f t="shared" si="15"/>
        <v>0</v>
      </c>
      <c r="K44" s="11">
        <f t="shared" si="15"/>
        <v>1471.62</v>
      </c>
      <c r="L44" s="12">
        <f t="shared" si="15"/>
        <v>3528.38</v>
      </c>
      <c r="M44" s="2"/>
      <c r="N44" s="23"/>
    </row>
    <row r="45" spans="1:15" ht="15.75" x14ac:dyDescent="0.25">
      <c r="A45" s="1"/>
      <c r="B45" s="69" t="s">
        <v>22</v>
      </c>
      <c r="C45" s="63"/>
      <c r="D45" s="63"/>
      <c r="E45" s="63"/>
      <c r="F45" s="63"/>
      <c r="G45" s="63"/>
      <c r="H45" s="63"/>
      <c r="I45" s="63"/>
      <c r="J45" s="63"/>
      <c r="K45" s="63"/>
      <c r="L45" s="64"/>
      <c r="M45" s="2"/>
    </row>
    <row r="46" spans="1:15" ht="31.5" customHeight="1" thickBot="1" x14ac:dyDescent="0.3">
      <c r="A46" s="42"/>
      <c r="B46" s="43" t="s">
        <v>72</v>
      </c>
      <c r="C46" s="44" t="s">
        <v>12</v>
      </c>
      <c r="D46" s="43" t="s">
        <v>63</v>
      </c>
      <c r="E46" s="43" t="s">
        <v>14</v>
      </c>
      <c r="F46" s="6">
        <v>10000</v>
      </c>
      <c r="G46" s="4">
        <v>287</v>
      </c>
      <c r="H46" s="6">
        <v>1411.35</v>
      </c>
      <c r="I46" s="5">
        <v>304</v>
      </c>
      <c r="J46" s="7">
        <v>0</v>
      </c>
      <c r="K46" s="5">
        <v>2002.35</v>
      </c>
      <c r="L46" s="46">
        <f t="shared" ref="L46" si="16">F46-K46</f>
        <v>7997.65</v>
      </c>
    </row>
    <row r="47" spans="1:15" ht="16.5" thickBot="1" x14ac:dyDescent="0.3">
      <c r="A47" s="1"/>
      <c r="B47" s="88"/>
      <c r="C47" s="89"/>
      <c r="D47" s="89"/>
      <c r="E47" s="90"/>
      <c r="F47" s="8">
        <f t="shared" ref="F47:L47" si="17">SUM(F46:F46)</f>
        <v>10000</v>
      </c>
      <c r="G47" s="9">
        <f t="shared" si="17"/>
        <v>287</v>
      </c>
      <c r="H47" s="9">
        <f t="shared" si="17"/>
        <v>1411.35</v>
      </c>
      <c r="I47" s="10">
        <f t="shared" si="17"/>
        <v>304</v>
      </c>
      <c r="J47" s="10">
        <f t="shared" si="17"/>
        <v>0</v>
      </c>
      <c r="K47" s="31">
        <f t="shared" si="17"/>
        <v>2002.35</v>
      </c>
      <c r="L47" s="12">
        <f t="shared" si="17"/>
        <v>7997.65</v>
      </c>
      <c r="M47" s="2"/>
    </row>
    <row r="48" spans="1:15" ht="15.75" x14ac:dyDescent="0.25">
      <c r="A48" s="1"/>
      <c r="B48" s="34"/>
      <c r="C48" s="35"/>
      <c r="D48" s="35"/>
      <c r="E48" s="35"/>
      <c r="F48" s="37"/>
      <c r="G48" s="37"/>
      <c r="H48" s="37"/>
      <c r="I48" s="38"/>
      <c r="J48" s="38"/>
      <c r="K48" s="38"/>
      <c r="L48" s="39"/>
      <c r="M48" s="2"/>
    </row>
    <row r="49" spans="1:15" ht="15.75" x14ac:dyDescent="0.25">
      <c r="A49" s="1"/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7"/>
      <c r="M49" s="2"/>
    </row>
    <row r="50" spans="1:15" ht="47.25" x14ac:dyDescent="0.25">
      <c r="A50" s="1"/>
      <c r="B50" s="77"/>
      <c r="C50" s="78"/>
      <c r="D50" s="79"/>
      <c r="E50" s="13" t="s">
        <v>23</v>
      </c>
      <c r="F50" s="14">
        <f>F47+F44+F41+F37+F33+F29+F25+F22+F18+F14+F11</f>
        <v>373000</v>
      </c>
      <c r="G50" s="80"/>
      <c r="H50" s="81"/>
      <c r="I50" s="81"/>
      <c r="J50" s="82"/>
      <c r="K50" s="13" t="s">
        <v>24</v>
      </c>
      <c r="L50" s="15">
        <f>L47+L44+L41+L37+L33+L29+L25+L22+L18+L14+L11</f>
        <v>280638.43000000005</v>
      </c>
      <c r="M50" s="2"/>
    </row>
    <row r="51" spans="1:15" ht="15.75" x14ac:dyDescent="0.25">
      <c r="A51" s="1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6"/>
      <c r="M51" s="2"/>
    </row>
    <row r="52" spans="1:15" ht="15.75" x14ac:dyDescent="0.25">
      <c r="A52" s="1"/>
      <c r="B52" s="83" t="s">
        <v>25</v>
      </c>
      <c r="C52" s="83"/>
      <c r="D52" s="83"/>
      <c r="E52" s="83"/>
      <c r="F52" s="25"/>
      <c r="G52" s="25"/>
      <c r="H52" s="25"/>
      <c r="I52" s="25"/>
      <c r="J52" s="25"/>
      <c r="K52" s="25"/>
      <c r="L52" s="26"/>
      <c r="M52" s="2"/>
    </row>
    <row r="53" spans="1:15" ht="15.75" x14ac:dyDescent="0.25">
      <c r="A53" s="1"/>
      <c r="B53" s="102" t="s">
        <v>26</v>
      </c>
      <c r="C53" s="102"/>
      <c r="D53" s="84">
        <v>26483</v>
      </c>
      <c r="E53" s="84"/>
      <c r="F53" s="27"/>
      <c r="G53" s="27"/>
      <c r="H53" s="27"/>
      <c r="I53" s="27"/>
      <c r="J53" s="27"/>
      <c r="K53" s="27"/>
      <c r="L53" s="28"/>
      <c r="M53" s="2"/>
    </row>
    <row r="54" spans="1:15" ht="15.75" x14ac:dyDescent="0.25">
      <c r="A54" s="1"/>
      <c r="B54" s="102" t="s">
        <v>27</v>
      </c>
      <c r="C54" s="102"/>
      <c r="D54" s="84">
        <v>3225.14</v>
      </c>
      <c r="E54" s="84"/>
      <c r="F54" s="27"/>
      <c r="G54" s="27"/>
      <c r="H54" s="27"/>
      <c r="I54" s="27"/>
      <c r="J54" s="27"/>
      <c r="K54" s="27"/>
      <c r="L54" s="28"/>
      <c r="M54" s="2"/>
    </row>
    <row r="55" spans="1:15" ht="15.75" x14ac:dyDescent="0.25">
      <c r="A55" s="1"/>
      <c r="B55" s="103" t="s">
        <v>28</v>
      </c>
      <c r="C55" s="103"/>
      <c r="D55" s="100">
        <v>26445.7</v>
      </c>
      <c r="E55" s="100"/>
      <c r="F55" s="27"/>
      <c r="G55" s="27"/>
      <c r="H55" s="27"/>
      <c r="I55" s="27"/>
      <c r="J55" s="27"/>
      <c r="K55" s="27"/>
      <c r="L55" s="28"/>
      <c r="M55" s="2"/>
    </row>
    <row r="56" spans="1:15" ht="15.75" x14ac:dyDescent="0.25">
      <c r="A56" s="1"/>
      <c r="B56" s="83" t="s">
        <v>29</v>
      </c>
      <c r="C56" s="83"/>
      <c r="D56" s="101">
        <f>SUM(D53:D55)</f>
        <v>56153.84</v>
      </c>
      <c r="E56" s="101"/>
      <c r="F56" s="29"/>
      <c r="G56" s="29"/>
      <c r="H56" s="29"/>
      <c r="I56" s="29"/>
      <c r="J56" s="29"/>
      <c r="K56" s="29"/>
      <c r="L56" s="30"/>
      <c r="M56" s="2"/>
      <c r="O56" t="s">
        <v>32</v>
      </c>
    </row>
    <row r="57" spans="1:15" ht="74.25" customHeight="1" x14ac:dyDescent="0.25">
      <c r="A57" s="1"/>
      <c r="B57" s="61" t="s">
        <v>74</v>
      </c>
      <c r="C57" s="62"/>
      <c r="D57" s="62"/>
      <c r="E57" s="62"/>
      <c r="F57" s="62"/>
      <c r="G57" s="62"/>
      <c r="H57" s="62"/>
      <c r="I57" s="62"/>
      <c r="J57" s="62"/>
      <c r="K57" s="62"/>
      <c r="L57" s="91"/>
      <c r="M57" s="2"/>
    </row>
    <row r="58" spans="1:15" ht="72.75" customHeight="1" x14ac:dyDescent="0.25">
      <c r="A58" s="1"/>
      <c r="B58" s="93"/>
      <c r="C58" s="94"/>
      <c r="D58" s="16" t="s">
        <v>30</v>
      </c>
      <c r="E58" s="97" t="s">
        <v>15</v>
      </c>
      <c r="F58" s="98"/>
      <c r="G58" s="99"/>
      <c r="H58" s="16" t="s">
        <v>31</v>
      </c>
      <c r="I58" s="95" t="s">
        <v>34</v>
      </c>
      <c r="J58" s="96"/>
      <c r="K58" s="96"/>
      <c r="L58" s="94"/>
      <c r="M58" s="2"/>
    </row>
    <row r="59" spans="1:15" ht="15.75" x14ac:dyDescent="0.25">
      <c r="A59" s="1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2"/>
    </row>
    <row r="61" spans="1:15" x14ac:dyDescent="0.25">
      <c r="H61" s="21"/>
    </row>
    <row r="62" spans="1:15" x14ac:dyDescent="0.25">
      <c r="H62" s="21"/>
    </row>
    <row r="63" spans="1:15" x14ac:dyDescent="0.25">
      <c r="H63" s="21"/>
    </row>
  </sheetData>
  <mergeCells count="54">
    <mergeCell ref="D55:E55"/>
    <mergeCell ref="D56:E56"/>
    <mergeCell ref="B53:C53"/>
    <mergeCell ref="B54:C54"/>
    <mergeCell ref="B55:C55"/>
    <mergeCell ref="B56:C56"/>
    <mergeCell ref="D54:E54"/>
    <mergeCell ref="B57:L57"/>
    <mergeCell ref="B59:L59"/>
    <mergeCell ref="B58:C58"/>
    <mergeCell ref="I58:L58"/>
    <mergeCell ref="E58:G58"/>
    <mergeCell ref="B41:E41"/>
    <mergeCell ref="B34:L34"/>
    <mergeCell ref="B37:E37"/>
    <mergeCell ref="B38:L38"/>
    <mergeCell ref="B49:L49"/>
    <mergeCell ref="B47:E47"/>
    <mergeCell ref="B42:L42"/>
    <mergeCell ref="B44:E44"/>
    <mergeCell ref="B45:L45"/>
    <mergeCell ref="B51:L51"/>
    <mergeCell ref="B50:D50"/>
    <mergeCell ref="G50:J50"/>
    <mergeCell ref="B52:E52"/>
    <mergeCell ref="D53:E53"/>
    <mergeCell ref="B26:L26"/>
    <mergeCell ref="B29:E29"/>
    <mergeCell ref="B30:L30"/>
    <mergeCell ref="D5:D7"/>
    <mergeCell ref="E5:E7"/>
    <mergeCell ref="F5:F7"/>
    <mergeCell ref="B14:E14"/>
    <mergeCell ref="B8:L8"/>
    <mergeCell ref="B11:E11"/>
    <mergeCell ref="B12:L12"/>
    <mergeCell ref="B15:L15"/>
    <mergeCell ref="B18:E18"/>
    <mergeCell ref="B19:L19"/>
    <mergeCell ref="B22:E22"/>
    <mergeCell ref="B23:L23"/>
    <mergeCell ref="B25:E25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5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2025-12-18T13:12:27Z</cp:lastPrinted>
  <dcterms:created xsi:type="dcterms:W3CDTF">2021-07-20T15:29:34Z</dcterms:created>
  <dcterms:modified xsi:type="dcterms:W3CDTF">2026-01-12T12:25:13Z</dcterms:modified>
</cp:coreProperties>
</file>