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e.pena\Desktop\ESCRITORIO\PAG.WEB\AÑO 2023\AGOSTO 2023\"/>
    </mc:Choice>
  </mc:AlternateContent>
  <xr:revisionPtr revIDLastSave="0" documentId="13_ncr:1_{99F6B71E-7153-4183-BE4B-A688A0004D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30" i="2"/>
  <c r="B21" i="2"/>
  <c r="B15" i="2"/>
  <c r="B31" i="2"/>
  <c r="D44" i="2"/>
  <c r="D37" i="2"/>
  <c r="D32" i="2"/>
  <c r="D31" i="2"/>
  <c r="D30" i="2"/>
  <c r="D24" i="2"/>
  <c r="D18" i="2"/>
  <c r="D25" i="2" s="1"/>
  <c r="D15" i="2"/>
  <c r="B37" i="2"/>
  <c r="D38" i="2" l="1"/>
  <c r="D46" i="2"/>
  <c r="B44" i="2"/>
  <c r="C41" i="2" l="1"/>
  <c r="C38" i="2"/>
  <c r="B24" i="2"/>
  <c r="B18" i="2"/>
  <c r="E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<sst xmlns="http://schemas.openxmlformats.org/spreadsheetml/2006/main" count="38" uniqueCount="38">
  <si>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</si>
  <si>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</si>
  <si>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</si>
  <si>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Resultados pasitivos (ahorro) / negativo (desahorro)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</si>
  <si>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</si>
  <si>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</si>
  <si>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</si>
  <si>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</si>
  <si>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</si>
  <si>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</si>
  <si>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</si>
  <si>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</si>
  <si>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</si>
  <si>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</si>
  <si>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</si>
  <si>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</si>
  <si>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</si>
  <si>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</si>
  <si>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</si>
  <si>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</si>
  <si>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</si>
  <si>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</si>
  <si>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</si>
  <si>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</si>
  <si>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</si>
  <si>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</si>
  <si>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</si>
  <si>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</si>
  <si>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</si>
  <si>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</si>
  <si>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</si>
  <si>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</si>
  <si>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</si>
  <si>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</si>
  <si>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JULIO</t>
  </si>
  <si>
    <t xml:space="preserve">Al  31 de Agosto y al 31 de julio  2023 </t>
  </si>
  <si>
    <t>AGOSTO</t>
  </si>
  <si>
    <t>Las notas  son parte integral de estos 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</si>
</sst>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4" x14ac:knownFonts="1"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2" borderId="0" xfId="0" applyFont="1" applyFill="1"/>
    <xf numFmtId="164" fontId="2" fillId="2" borderId="0" xfId="0" applyNumberFormat="1" applyFont="1" applyFill="1" applyAlignment="1">
      <alignment horizontal="center"/>
    </xf>
    <xf numFmtId="165" fontId="1" fillId="2" borderId="0" xfId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65" fontId="2" fillId="2" borderId="0" xfId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0" xfId="1" applyFont="1" applyFill="1" applyBorder="1" applyAlignment="1">
      <alignment horizontal="right"/>
    </xf>
    <xf numFmtId="165" fontId="1" fillId="0" borderId="0" xfId="1" applyFont="1"/>
    <xf numFmtId="164" fontId="2" fillId="2" borderId="0" xfId="1" applyNumberFormat="1" applyFont="1" applyFill="1" applyAlignment="1">
      <alignment horizontal="right"/>
    </xf>
    <xf numFmtId="165" fontId="1" fillId="2" borderId="0" xfId="1" applyFont="1" applyFill="1" applyAlignment="1">
      <alignment horizontal="right"/>
    </xf>
    <xf numFmtId="164" fontId="1" fillId="2" borderId="0" xfId="1" applyNumberFormat="1" applyFont="1" applyFill="1" applyAlignment="1">
      <alignment horizontal="right"/>
    </xf>
    <xf numFmtId="165" fontId="1" fillId="0" borderId="0" xfId="0" applyNumberFormat="1" applyFont="1"/>
    <xf numFmtId="164" fontId="1" fillId="2" borderId="2" xfId="1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165" fontId="1" fillId="0" borderId="0" xfId="1" applyFont="1" applyFill="1" applyBorder="1" applyAlignment="1">
      <alignment horizontal="right"/>
    </xf>
    <xf numFmtId="164" fontId="2" fillId="2" borderId="4" xfId="1" applyNumberFormat="1" applyFont="1" applyFill="1" applyBorder="1" applyAlignment="1">
      <alignment horizontal="right"/>
    </xf>
    <xf numFmtId="164" fontId="1" fillId="2" borderId="0" xfId="1" applyNumberFormat="1" applyFont="1" applyFill="1" applyBorder="1"/>
    <xf numFmtId="164" fontId="1" fillId="0" borderId="0" xfId="0" applyNumberFormat="1" applyFont="1"/>
    <xf numFmtId="0" fontId="2" fillId="0" borderId="1" xfId="0" applyFont="1" applyBorder="1" applyAlignment="1">
      <alignment horizontal="center"/>
    </xf>
    <xf numFmtId="165" fontId="1" fillId="2" borderId="0" xfId="1" applyFont="1" applyFill="1"/>
    <xf numFmtId="43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A14" sqref="A14"/>
    </sheetView>
  </sheetViews>
  <sheetFormatPr baseColWidth="10" defaultColWidth="11.54296875" defaultRowHeight="13" x14ac:dyDescent="0.3"/>
  <cols>
    <col min="1" max="1" width="48.08984375" style="1" customWidth="1"/>
    <col min="2" max="2" width="17.90625" style="1" bestFit="1" customWidth="1"/>
    <col min="3" max="3" width="2" style="1" customWidth="1"/>
    <col min="4" max="4" width="17.90625" style="1" bestFit="1" customWidth="1"/>
    <col min="5" max="5" width="17.54296875" style="1" hidden="1" customWidth="1"/>
    <col min="6" max="6" width="17.54296875" style="1" bestFit="1" customWidth="1"/>
    <col min="7" max="255" width="9.1796875" style="1" customWidth="1"/>
    <col min="256" max="16384" width="11.54296875" style="1"/>
  </cols>
  <sheetData>
    <row r="1" spans="1:6" x14ac:dyDescent="0.3">
      <c r="A1" s="29"/>
      <c r="B1" s="29"/>
      <c r="C1" s="29"/>
      <c r="D1" s="29"/>
      <c r="E1" s="29"/>
    </row>
    <row r="2" spans="1:6" x14ac:dyDescent="0.3">
      <c r="A2" s="29" t="s">
        <v>25</v>
      </c>
      <c r="B2" s="29"/>
      <c r="C2" s="29"/>
      <c r="D2" s="29"/>
      <c r="E2" s="29"/>
    </row>
    <row r="3" spans="1:6" ht="12.75" customHeight="1" x14ac:dyDescent="0.3">
      <c r="A3" s="29"/>
      <c r="B3" s="29"/>
      <c r="C3" s="29"/>
      <c r="D3" s="29"/>
      <c r="E3" s="29"/>
    </row>
    <row r="4" spans="1:6" ht="12.75" customHeight="1" x14ac:dyDescent="0.3">
      <c r="A4" s="29"/>
      <c r="B4" s="29"/>
      <c r="C4" s="29"/>
      <c r="D4" s="29"/>
      <c r="E4" s="29"/>
    </row>
    <row r="5" spans="1:6" ht="12.75" customHeight="1" x14ac:dyDescent="0.3">
      <c r="A5" s="29"/>
      <c r="B5" s="29"/>
      <c r="C5" s="29"/>
      <c r="D5" s="29"/>
      <c r="E5" s="29"/>
    </row>
    <row r="6" spans="1:6" ht="12.75" customHeight="1" x14ac:dyDescent="0.3">
      <c r="A6" s="30" t="s">
        <v>24</v>
      </c>
      <c r="B6" s="30"/>
      <c r="C6" s="30"/>
      <c r="D6" s="30"/>
      <c r="E6" s="30"/>
    </row>
    <row r="7" spans="1:6" ht="12.75" customHeight="1" x14ac:dyDescent="0.3">
      <c r="A7" s="30" t="s">
        <v>23</v>
      </c>
      <c r="B7" s="30"/>
      <c r="C7" s="30"/>
      <c r="D7" s="30"/>
      <c r="E7" s="30"/>
    </row>
    <row r="8" spans="1:6" ht="12.75" customHeight="1" x14ac:dyDescent="0.3">
      <c r="A8" s="30" t="s">
        <v>35</v>
      </c>
      <c r="B8" s="30"/>
      <c r="C8" s="30"/>
      <c r="D8" s="30"/>
      <c r="E8" s="30"/>
    </row>
    <row r="9" spans="1:6" ht="12.75" customHeight="1" x14ac:dyDescent="0.3">
      <c r="A9" s="30" t="s">
        <v>22</v>
      </c>
      <c r="B9" s="30"/>
      <c r="C9" s="30"/>
      <c r="D9" s="30"/>
      <c r="E9" s="30"/>
    </row>
    <row r="10" spans="1:6" ht="7" customHeight="1" x14ac:dyDescent="0.3">
      <c r="A10" s="29"/>
      <c r="B10" s="29"/>
      <c r="C10" s="29"/>
      <c r="D10" s="29"/>
      <c r="E10" s="29"/>
    </row>
    <row r="11" spans="1:6" ht="13.5" thickBot="1" x14ac:dyDescent="0.35">
      <c r="A11" s="2"/>
      <c r="B11" s="26" t="s">
        <v>36</v>
      </c>
      <c r="C11" s="29"/>
      <c r="D11" s="26" t="s">
        <v>34</v>
      </c>
    </row>
    <row r="12" spans="1:6" x14ac:dyDescent="0.3">
      <c r="A12" s="7" t="s">
        <v>21</v>
      </c>
      <c r="B12" s="2"/>
      <c r="C12" s="2"/>
      <c r="D12" s="2"/>
    </row>
    <row r="13" spans="1:6" x14ac:dyDescent="0.3">
      <c r="A13" s="7" t="s">
        <v>20</v>
      </c>
      <c r="B13" s="2"/>
      <c r="C13" s="2"/>
      <c r="D13" s="2"/>
    </row>
    <row r="14" spans="1:6" x14ac:dyDescent="0.3">
      <c r="A14" s="2" t="s">
        <v>19</v>
      </c>
      <c r="B14" s="17">
        <v>161228664.03</v>
      </c>
      <c r="C14" s="16"/>
      <c r="D14" s="17">
        <v>172812107.78999999</v>
      </c>
      <c r="E14" s="18">
        <f>B14-D14</f>
        <v>-11583443.75999999</v>
      </c>
    </row>
    <row r="15" spans="1:6" x14ac:dyDescent="0.3">
      <c r="A15" s="2" t="s">
        <v>18</v>
      </c>
      <c r="B15" s="17">
        <f>2168855.3+285732.43+354475.2+12774+77500</f>
        <v>2899336.93</v>
      </c>
      <c r="C15" s="16"/>
      <c r="D15" s="17">
        <f>11124804.91-5393519.33</f>
        <v>5731285.5800000001</v>
      </c>
      <c r="F15" s="25"/>
    </row>
    <row r="16" spans="1:6" x14ac:dyDescent="0.3">
      <c r="A16" s="2" t="s">
        <v>17</v>
      </c>
      <c r="B16" s="17">
        <v>2845032.56</v>
      </c>
      <c r="C16" s="16"/>
      <c r="D16" s="17">
        <v>3019281.87</v>
      </c>
    </row>
    <row r="17" spans="1:6" x14ac:dyDescent="0.3">
      <c r="A17" s="2" t="s">
        <v>16</v>
      </c>
      <c r="B17" s="19">
        <v>3597437.26</v>
      </c>
      <c r="C17" s="16"/>
      <c r="D17" s="19">
        <v>2547907.35</v>
      </c>
    </row>
    <row r="18" spans="1:6" x14ac:dyDescent="0.3">
      <c r="A18" s="7" t="s">
        <v>15</v>
      </c>
      <c r="B18" s="15">
        <f>SUM(B14:B17)</f>
        <v>170570470.78</v>
      </c>
      <c r="C18" s="16"/>
      <c r="D18" s="15">
        <f>SUM(D14:D17)</f>
        <v>184110582.59</v>
      </c>
    </row>
    <row r="19" spans="1:6" ht="8.5" customHeight="1" x14ac:dyDescent="0.3">
      <c r="A19" s="7"/>
      <c r="B19" s="10"/>
      <c r="C19" s="10"/>
      <c r="D19" s="10"/>
    </row>
    <row r="20" spans="1:6" x14ac:dyDescent="0.3">
      <c r="A20" s="7" t="s">
        <v>14</v>
      </c>
      <c r="B20" s="10"/>
      <c r="C20" s="10"/>
      <c r="D20" s="10"/>
    </row>
    <row r="21" spans="1:6" x14ac:dyDescent="0.3">
      <c r="A21" s="2" t="s">
        <v>13</v>
      </c>
      <c r="B21" s="12">
        <f>5202561.88+466.71</f>
        <v>5203028.59</v>
      </c>
      <c r="C21" s="13"/>
      <c r="D21" s="12">
        <v>5393519.3300000001</v>
      </c>
    </row>
    <row r="22" spans="1:6" x14ac:dyDescent="0.3">
      <c r="A22" s="2" t="s">
        <v>26</v>
      </c>
      <c r="B22" s="12">
        <v>22485449.82</v>
      </c>
      <c r="C22" s="13"/>
      <c r="D22" s="12">
        <v>22887186.440000001</v>
      </c>
    </row>
    <row r="23" spans="1:6" x14ac:dyDescent="0.3">
      <c r="A23" s="2" t="s">
        <v>27</v>
      </c>
      <c r="B23" s="19">
        <v>25</v>
      </c>
      <c r="C23" s="13"/>
      <c r="D23" s="19">
        <v>25</v>
      </c>
    </row>
    <row r="24" spans="1:6" x14ac:dyDescent="0.3">
      <c r="A24" s="7" t="s">
        <v>12</v>
      </c>
      <c r="B24" s="5">
        <f>SUM(B21:B23)</f>
        <v>27688503.41</v>
      </c>
      <c r="C24" s="13"/>
      <c r="D24" s="5">
        <f>SUM(D21:D23)</f>
        <v>28280730.770000003</v>
      </c>
    </row>
    <row r="25" spans="1:6" ht="13.5" thickBot="1" x14ac:dyDescent="0.35">
      <c r="A25" s="7" t="s">
        <v>11</v>
      </c>
      <c r="B25" s="23">
        <f>+B18+B24</f>
        <v>198258974.19</v>
      </c>
      <c r="C25" s="8"/>
      <c r="D25" s="23">
        <f>+D18+D24</f>
        <v>212391313.36000001</v>
      </c>
      <c r="F25" s="14"/>
    </row>
    <row r="26" spans="1:6" ht="4" customHeight="1" thickTop="1" x14ac:dyDescent="0.3">
      <c r="A26" s="7"/>
      <c r="B26" s="6"/>
      <c r="C26" s="6"/>
      <c r="D26" s="6"/>
      <c r="F26" s="14"/>
    </row>
    <row r="27" spans="1:6" x14ac:dyDescent="0.3">
      <c r="A27" s="7" t="s">
        <v>10</v>
      </c>
      <c r="B27" s="27"/>
      <c r="C27" s="2"/>
      <c r="D27" s="27"/>
      <c r="F27" s="14"/>
    </row>
    <row r="28" spans="1:6" x14ac:dyDescent="0.3">
      <c r="A28" s="7" t="s">
        <v>9</v>
      </c>
      <c r="B28" s="28"/>
      <c r="C28" s="2"/>
      <c r="D28" s="28"/>
    </row>
    <row r="29" spans="1:6" x14ac:dyDescent="0.3">
      <c r="A29" s="2" t="s">
        <v>28</v>
      </c>
      <c r="B29" s="12">
        <v>9457704.1999999993</v>
      </c>
      <c r="C29" s="13"/>
      <c r="D29" s="12">
        <v>10935271.779999999</v>
      </c>
      <c r="F29" s="25"/>
    </row>
    <row r="30" spans="1:6" x14ac:dyDescent="0.3">
      <c r="A30" s="2" t="s">
        <v>29</v>
      </c>
      <c r="B30" s="12">
        <f>1168321.69+525298.96+466.71</f>
        <v>1694087.3599999999</v>
      </c>
      <c r="C30" s="4"/>
      <c r="D30" s="12">
        <f>7411597.67-5734574.28+587799.54</f>
        <v>2264822.9299999997</v>
      </c>
    </row>
    <row r="31" spans="1:6" x14ac:dyDescent="0.3">
      <c r="A31" s="2" t="s">
        <v>30</v>
      </c>
      <c r="B31" s="19">
        <f>5052371.53+5052371.53+2399275+6730199.98</f>
        <v>19234218.039999999</v>
      </c>
      <c r="C31" s="4"/>
      <c r="D31" s="19">
        <f>32804488.39-10942610.64+4419799.31</f>
        <v>26281677.059999999</v>
      </c>
    </row>
    <row r="32" spans="1:6" x14ac:dyDescent="0.3">
      <c r="A32" s="7" t="s">
        <v>8</v>
      </c>
      <c r="B32" s="11">
        <f>SUM(B29:B31)</f>
        <v>30386009.599999998</v>
      </c>
      <c r="C32" s="6"/>
      <c r="D32" s="11">
        <f>SUM(D29:D31)</f>
        <v>39481771.769999996</v>
      </c>
    </row>
    <row r="33" spans="1:6" ht="2.5" customHeight="1" x14ac:dyDescent="0.3">
      <c r="A33" s="2"/>
      <c r="B33" s="9"/>
      <c r="C33" s="10"/>
      <c r="D33" s="9"/>
    </row>
    <row r="34" spans="1:6" x14ac:dyDescent="0.3">
      <c r="A34" s="7" t="s">
        <v>7</v>
      </c>
      <c r="B34" s="9"/>
      <c r="C34" s="10"/>
      <c r="D34" s="9"/>
    </row>
    <row r="35" spans="1:6" x14ac:dyDescent="0.3">
      <c r="A35" s="2" t="s">
        <v>31</v>
      </c>
      <c r="B35" s="12">
        <v>5525647.5</v>
      </c>
      <c r="C35" s="10"/>
      <c r="D35" s="12">
        <v>5734574.2800000003</v>
      </c>
    </row>
    <row r="36" spans="1:6" x14ac:dyDescent="0.3">
      <c r="A36" s="2" t="s">
        <v>32</v>
      </c>
      <c r="B36" s="19">
        <v>11091023.57</v>
      </c>
      <c r="C36" s="13"/>
      <c r="D36" s="19">
        <v>10942610.640000001</v>
      </c>
    </row>
    <row r="37" spans="1:6" x14ac:dyDescent="0.3">
      <c r="A37" s="7" t="s">
        <v>6</v>
      </c>
      <c r="B37" s="20">
        <f>SUM(B35:B36)</f>
        <v>16616671.07</v>
      </c>
      <c r="C37" s="10"/>
      <c r="D37" s="20">
        <f>SUM(D35:D36)</f>
        <v>16677184.920000002</v>
      </c>
    </row>
    <row r="38" spans="1:6" x14ac:dyDescent="0.3">
      <c r="A38" s="7" t="s">
        <v>5</v>
      </c>
      <c r="B38" s="11">
        <f>+B32+B37</f>
        <v>47002680.670000002</v>
      </c>
      <c r="C38" s="11">
        <f>+C37+C32</f>
        <v>0</v>
      </c>
      <c r="D38" s="11">
        <f>+D32+D37</f>
        <v>56158956.689999998</v>
      </c>
    </row>
    <row r="39" spans="1:6" ht="8.5" customHeight="1" x14ac:dyDescent="0.3">
      <c r="A39" s="7"/>
      <c r="B39" s="11"/>
      <c r="C39" s="11"/>
      <c r="D39" s="11"/>
    </row>
    <row r="40" spans="1:6" x14ac:dyDescent="0.3">
      <c r="A40" s="7" t="s">
        <v>33</v>
      </c>
      <c r="B40" s="9"/>
      <c r="C40" s="10"/>
      <c r="D40" s="9"/>
    </row>
    <row r="41" spans="1:6" ht="14.5" customHeight="1" x14ac:dyDescent="0.3">
      <c r="A41" s="2" t="s">
        <v>4</v>
      </c>
      <c r="B41" s="12">
        <v>46598841</v>
      </c>
      <c r="C41" s="12">
        <f>+'[1]NOTAS '!H216</f>
        <v>0</v>
      </c>
      <c r="D41" s="12">
        <v>46598841</v>
      </c>
    </row>
    <row r="42" spans="1:6" ht="14.5" customHeight="1" x14ac:dyDescent="0.3">
      <c r="A42" s="1" t="s">
        <v>3</v>
      </c>
      <c r="B42" s="21">
        <v>-4976063.1500000004</v>
      </c>
      <c r="C42" s="22"/>
      <c r="D42" s="21">
        <v>6052467.9000000004</v>
      </c>
      <c r="F42" s="25"/>
    </row>
    <row r="43" spans="1:6" ht="13" customHeight="1" x14ac:dyDescent="0.3">
      <c r="A43" s="2" t="s">
        <v>2</v>
      </c>
      <c r="B43" s="19">
        <f>+D43+D42+1</f>
        <v>109633515.90000001</v>
      </c>
      <c r="C43" s="13"/>
      <c r="D43" s="19">
        <v>103581047</v>
      </c>
      <c r="F43" s="25"/>
    </row>
    <row r="44" spans="1:6" x14ac:dyDescent="0.3">
      <c r="A44" s="7" t="s">
        <v>1</v>
      </c>
      <c r="B44" s="5">
        <f>SUM(B41:B43)</f>
        <v>151256293.75</v>
      </c>
      <c r="C44" s="8"/>
      <c r="D44" s="5">
        <f>SUM(D41:D43)</f>
        <v>156232355.90000001</v>
      </c>
    </row>
    <row r="45" spans="1:6" ht="10.5" customHeight="1" x14ac:dyDescent="0.3">
      <c r="A45" s="2"/>
      <c r="B45" s="5"/>
      <c r="C45" s="8"/>
      <c r="D45" s="5"/>
    </row>
    <row r="46" spans="1:6" ht="13.5" thickBot="1" x14ac:dyDescent="0.35">
      <c r="A46" s="7" t="s">
        <v>0</v>
      </c>
      <c r="B46" s="23">
        <f>+B38+B44</f>
        <v>198258974.42000002</v>
      </c>
      <c r="C46" s="6"/>
      <c r="D46" s="23">
        <f>+D38+D44</f>
        <v>212391312.59</v>
      </c>
    </row>
    <row r="47" spans="1:6" ht="13.5" thickTop="1" x14ac:dyDescent="0.3">
      <c r="A47" s="7"/>
      <c r="B47" s="5"/>
      <c r="C47" s="6"/>
      <c r="D47" s="5"/>
      <c r="F47" s="25"/>
    </row>
    <row r="48" spans="1:6" x14ac:dyDescent="0.3">
      <c r="B48" s="25"/>
    </row>
    <row r="49" spans="1:4" x14ac:dyDescent="0.3">
      <c r="A49" s="2"/>
      <c r="B49" s="24"/>
      <c r="C49" s="4"/>
      <c r="D49" s="4"/>
    </row>
    <row r="50" spans="1:4" x14ac:dyDescent="0.3">
      <c r="A50" s="29"/>
      <c r="B50" s="3"/>
      <c r="C50" s="29"/>
      <c r="D50" s="29"/>
    </row>
    <row r="51" spans="1:4" x14ac:dyDescent="0.3">
      <c r="A51" s="32" t="s">
        <v>37</v>
      </c>
      <c r="B51" s="32"/>
      <c r="C51" s="32"/>
      <c r="D51" s="32"/>
    </row>
    <row r="52" spans="1:4" x14ac:dyDescent="0.3">
      <c r="A52" s="31"/>
      <c r="B52" s="31"/>
      <c r="C52" s="31"/>
      <c r="D52" s="31"/>
    </row>
    <row r="53" spans="1:4" x14ac:dyDescent="0.3">
      <c r="A53" s="2"/>
      <c r="B53" s="2"/>
      <c r="C53" s="2"/>
      <c r="D53" s="2"/>
    </row>
    <row r="54" spans="1:4" x14ac:dyDescent="0.3">
      <c r="A54" s="29"/>
      <c r="B54" s="29"/>
      <c r="C54" s="29"/>
      <c r="D54" s="29"/>
    </row>
  </sheetData>
  <mergeCells count="6">
    <mergeCell ref="A51:D51"/>
    <mergeCell ref="A6:E6"/>
    <mergeCell ref="A7:E7"/>
    <mergeCell ref="A8:E8"/>
    <mergeCell ref="A9:E9"/>
    <mergeCell ref="A52:D52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Edita Peña</cp:lastModifiedBy>
  <cp:lastPrinted>2023-09-12T14:45:09Z</cp:lastPrinted>
  <dcterms:created xsi:type="dcterms:W3CDTF">2021-09-09T17:03:34Z</dcterms:created>
  <dcterms:modified xsi:type="dcterms:W3CDTF">2023-09-12T14:46:17Z</dcterms:modified>
</cp:coreProperties>
</file>