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noeli\Desktop\"/>
    </mc:Choice>
  </mc:AlternateContent>
  <xr:revisionPtr revIDLastSave="0" documentId="13_ncr:1_{2714A8B5-E816-419B-BE9A-806CAECBBB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LANCE GENERAL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2" l="1"/>
  <c r="B36" i="2"/>
  <c r="B29" i="2"/>
  <c r="B15" i="2"/>
  <c r="C44" i="2"/>
  <c r="C43" i="2"/>
  <c r="C37" i="2"/>
  <c r="C36" i="2"/>
  <c r="C32" i="2"/>
  <c r="C38" i="2" s="1"/>
  <c r="C46" i="2" s="1"/>
  <c r="C29" i="2"/>
  <c r="C25" i="2"/>
  <c r="C24" i="2"/>
  <c r="C18" i="2"/>
  <c r="C15" i="2"/>
  <c r="B44" i="2" l="1"/>
  <c r="B24" i="2"/>
  <c r="B37" i="2" l="1"/>
  <c r="B18" i="2" l="1"/>
  <c r="D14" i="2"/>
  <c r="B32" i="2" l="1"/>
  <c r="B25" i="2"/>
  <c r="B38" i="2" l="1"/>
  <c r="B46" i="2" s="1"/>
</calcChain>
</file>

<file path=xl/sharedStrings.xml><?xml version="1.0" encoding="utf-8"?>
<sst xmlns="http://schemas.openxmlformats.org/spreadsheetml/2006/main" count="38" uniqueCount="38">
  <si>
    <t>TOTAL PASIVOS Y PATRIMONIO</t>
  </si>
  <si>
    <t>Total activos netos/ patrimonio</t>
  </si>
  <si>
    <t>Resultados acumulados</t>
  </si>
  <si>
    <t>Capital</t>
  </si>
  <si>
    <t>Total Pasivos</t>
  </si>
  <si>
    <t>Total pasivos no corrientes</t>
  </si>
  <si>
    <t>Pasivos no corrientes</t>
  </si>
  <si>
    <t>Total pasivos corrientes</t>
  </si>
  <si>
    <t>Pasivos corrientes</t>
  </si>
  <si>
    <t>Pasivos</t>
  </si>
  <si>
    <t>Total Activos</t>
  </si>
  <si>
    <t xml:space="preserve"> Total activos no corrientes</t>
  </si>
  <si>
    <t>Cuentas por Cobrar a largo plazo (Notas 11)</t>
  </si>
  <si>
    <t>Activos no corrientes</t>
  </si>
  <si>
    <t>Total Activos Corrientes</t>
  </si>
  <si>
    <t>Pagos anticipados (Nota 10)</t>
  </si>
  <si>
    <t>Inventarios (Nota 9)</t>
  </si>
  <si>
    <t>Cuentas por Cobrar a corto plazo (Notas 8)</t>
  </si>
  <si>
    <t>Efectivo y equivalentes de efectivo (Nota 7)</t>
  </si>
  <si>
    <t>Activos Corrientes</t>
  </si>
  <si>
    <t>ACTIVOS</t>
  </si>
  <si>
    <t>( VALORES EN RD$)</t>
  </si>
  <si>
    <t>Estado de Situacion Financiera</t>
  </si>
  <si>
    <t>GOBIERNO DE LA REPUBLICA DOMINICANA  (5150)</t>
  </si>
  <si>
    <t xml:space="preserve"> 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</si>
  <si>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</si>
  <si>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</si>
  <si>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</si>
  <si>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</si>
  <si>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</si>
  <si>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>Cuentas por pagar a largo plazo (Nota 17)</t>
  </si>
  <si>
    <t>Provisiones a largo plazo (Nota 18)</t>
  </si>
  <si>
    <t>Activos Netos/Patrimonio (Nota 19)</t>
  </si>
  <si>
    <t>Las notas  son parte integral de estos  Estados Financieros.</t>
  </si>
  <si>
    <t>Resultados positivos (ahorro) / negativo (desahorro)</t>
  </si>
  <si>
    <t xml:space="preserve">NOVIEMBRE </t>
  </si>
  <si>
    <t>Al 31 DE DICIEMBRE Y AL 30 DENOVIEMBRE  2024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</si>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</sst>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\ _P_t_s_-;\-* #,##0\ _P_t_s_-;_-* &quot;-&quot;??\ _P_t_s_-;_-@_-"/>
    <numFmt numFmtId="165" formatCode="_-* #,##0.00\ _P_t_s_-;\-* #,##0.00\ _P_t_s_-;_-* &quot;-&quot;??\ _P_t_s_-;_-@_-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5" fontId="4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2" fillId="2" borderId="0" xfId="0" applyFont="1" applyFill="1"/>
    <xf numFmtId="164" fontId="3" fillId="2" borderId="0" xfId="0" applyNumberFormat="1" applyFont="1" applyFill="1" applyAlignment="1">
      <alignment horizontal="center"/>
    </xf>
    <xf numFmtId="165" fontId="2" fillId="2" borderId="0" xfId="1" applyFont="1" applyFill="1" applyBorder="1"/>
    <xf numFmtId="164" fontId="3" fillId="2" borderId="0" xfId="1" applyNumberFormat="1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0" xfId="0" applyFont="1" applyFill="1"/>
    <xf numFmtId="164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5" fontId="2" fillId="0" borderId="0" xfId="1" applyFont="1"/>
    <xf numFmtId="164" fontId="3" fillId="2" borderId="0" xfId="1" applyNumberFormat="1" applyFont="1" applyFill="1" applyAlignment="1">
      <alignment horizontal="right"/>
    </xf>
    <xf numFmtId="164" fontId="2" fillId="2" borderId="0" xfId="1" applyNumberFormat="1" applyFont="1" applyFill="1" applyAlignment="1">
      <alignment horizontal="right"/>
    </xf>
    <xf numFmtId="165" fontId="2" fillId="0" borderId="0" xfId="0" applyNumberFormat="1" applyFont="1"/>
    <xf numFmtId="164" fontId="2" fillId="2" borderId="2" xfId="1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4" fontId="3" fillId="2" borderId="4" xfId="1" applyNumberFormat="1" applyFont="1" applyFill="1" applyBorder="1" applyAlignment="1">
      <alignment horizontal="right"/>
    </xf>
    <xf numFmtId="164" fontId="2" fillId="2" borderId="0" xfId="1" applyNumberFormat="1" applyFont="1" applyFill="1" applyBorder="1"/>
    <xf numFmtId="164" fontId="2" fillId="0" borderId="0" xfId="0" applyNumberFormat="1" applyFont="1"/>
    <xf numFmtId="0" fontId="3" fillId="0" borderId="1" xfId="0" applyFont="1" applyBorder="1" applyAlignment="1">
      <alignment horizontal="center"/>
    </xf>
    <xf numFmtId="165" fontId="2" fillId="2" borderId="0" xfId="1" applyFont="1" applyFill="1"/>
    <xf numFmtId="43" fontId="2" fillId="2" borderId="0" xfId="0" applyNumberFormat="1" applyFont="1" applyFill="1"/>
    <xf numFmtId="0" fontId="3" fillId="2" borderId="0" xfId="0" applyFont="1" applyFill="1" applyAlignment="1">
      <alignment horizontal="center"/>
    </xf>
    <xf numFmtId="164" fontId="2" fillId="0" borderId="0" xfId="1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 xr:uid="{A88E8DFA-C461-4545-B5F1-423D3797E3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31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2171701</xdr:colOff>
      <xdr:row>0</xdr:row>
      <xdr:rowOff>0</xdr:rowOff>
    </xdr:from>
    <xdr:to>
      <xdr:col>1</xdr:col>
      <xdr:colOff>541021</xdr:colOff>
      <xdr:row>4</xdr:row>
      <xdr:rowOff>106094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1" y="0"/>
          <a:ext cx="1668780" cy="776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E54"/>
  <sheetViews>
    <sheetView tabSelected="1" zoomScaleNormal="100" zoomScaleSheetLayoutView="70" workbookViewId="0">
      <selection activeCell="E37" sqref="E37"/>
    </sheetView>
  </sheetViews>
  <sheetFormatPr baseColWidth="10" defaultColWidth="11.5546875" defaultRowHeight="13.8" x14ac:dyDescent="0.3"/>
  <cols>
    <col min="1" max="1" width="48.109375" style="1" customWidth="1"/>
    <col min="2" max="2" width="21.88671875" style="1" customWidth="1"/>
    <col min="3" max="3" width="17.88671875" style="1" bestFit="1" customWidth="1"/>
    <col min="4" max="4" width="17.5546875" style="1" hidden="1" customWidth="1"/>
    <col min="5" max="5" width="17.5546875" style="1" bestFit="1" customWidth="1"/>
    <col min="6" max="254" width="9.109375" style="1" customWidth="1"/>
    <col min="255" max="16384" width="11.5546875" style="1"/>
  </cols>
  <sheetData>
    <row r="1" spans="1:5" x14ac:dyDescent="0.3">
      <c r="A1" s="25"/>
      <c r="B1" s="25"/>
      <c r="C1" s="25"/>
      <c r="D1" s="25"/>
    </row>
    <row r="2" spans="1:5" x14ac:dyDescent="0.3">
      <c r="A2" s="25" t="s">
        <v>24</v>
      </c>
      <c r="B2" s="25"/>
      <c r="C2" s="25"/>
      <c r="D2" s="25"/>
    </row>
    <row r="3" spans="1:5" ht="12.75" customHeight="1" x14ac:dyDescent="0.3">
      <c r="A3" s="25"/>
      <c r="B3" s="25"/>
      <c r="C3" s="25"/>
      <c r="D3" s="25"/>
    </row>
    <row r="4" spans="1:5" ht="12.75" customHeight="1" x14ac:dyDescent="0.3">
      <c r="A4" s="25"/>
      <c r="B4" s="25"/>
      <c r="C4" s="25"/>
      <c r="D4" s="25"/>
    </row>
    <row r="5" spans="1:5" ht="12.75" customHeight="1" x14ac:dyDescent="0.3">
      <c r="A5" s="25"/>
      <c r="B5" s="25"/>
      <c r="C5" s="25"/>
      <c r="D5" s="25"/>
    </row>
    <row r="6" spans="1:5" ht="12.75" customHeight="1" x14ac:dyDescent="0.3">
      <c r="A6" s="29" t="s">
        <v>23</v>
      </c>
      <c r="B6" s="29"/>
      <c r="C6" s="29"/>
      <c r="D6" s="29"/>
    </row>
    <row r="7" spans="1:5" ht="12.75" customHeight="1" x14ac:dyDescent="0.3">
      <c r="A7" s="29" t="s">
        <v>22</v>
      </c>
      <c r="B7" s="29"/>
      <c r="C7" s="29"/>
      <c r="D7" s="29"/>
    </row>
    <row r="8" spans="1:5" ht="12.75" customHeight="1" x14ac:dyDescent="0.3">
      <c r="A8" s="29" t="s">
        <v>36</v>
      </c>
      <c r="B8" s="29"/>
      <c r="C8" s="29"/>
      <c r="D8" s="29"/>
    </row>
    <row r="9" spans="1:5" ht="12.75" customHeight="1" x14ac:dyDescent="0.3">
      <c r="A9" s="29" t="s">
        <v>21</v>
      </c>
      <c r="B9" s="29"/>
      <c r="C9" s="29"/>
      <c r="D9" s="29"/>
    </row>
    <row r="10" spans="1:5" ht="6.9" customHeight="1" x14ac:dyDescent="0.3">
      <c r="A10" s="25"/>
      <c r="B10" s="25"/>
      <c r="C10" s="25"/>
      <c r="D10" s="25"/>
    </row>
    <row r="11" spans="1:5" ht="14.4" thickBot="1" x14ac:dyDescent="0.35">
      <c r="A11" s="2"/>
      <c r="B11" s="22" t="s">
        <v>37</v>
      </c>
      <c r="C11" s="22" t="s">
        <v>35</v>
      </c>
    </row>
    <row r="12" spans="1:5" x14ac:dyDescent="0.3">
      <c r="A12" s="7" t="s">
        <v>20</v>
      </c>
      <c r="B12" s="2"/>
      <c r="C12" s="2"/>
    </row>
    <row r="13" spans="1:5" x14ac:dyDescent="0.3">
      <c r="A13" s="7" t="s">
        <v>19</v>
      </c>
      <c r="B13" s="2"/>
      <c r="C13" s="2"/>
    </row>
    <row r="14" spans="1:5" x14ac:dyDescent="0.3">
      <c r="A14" s="2" t="s">
        <v>18</v>
      </c>
      <c r="B14" s="14">
        <v>144024143.03999999</v>
      </c>
      <c r="C14" s="14">
        <v>138400852.00999999</v>
      </c>
      <c r="D14" s="15">
        <f>B14-C14</f>
        <v>5623291.0300000012</v>
      </c>
    </row>
    <row r="15" spans="1:5" x14ac:dyDescent="0.3">
      <c r="A15" s="2" t="s">
        <v>17</v>
      </c>
      <c r="B15" s="14">
        <f>143706.13+1264947.53+486547.77+450898.46</f>
        <v>2346099.89</v>
      </c>
      <c r="C15" s="14">
        <f>146076.92+1346409.09+561988.73+436650</f>
        <v>2491124.7400000002</v>
      </c>
      <c r="E15" s="21"/>
    </row>
    <row r="16" spans="1:5" x14ac:dyDescent="0.3">
      <c r="A16" s="2" t="s">
        <v>16</v>
      </c>
      <c r="B16" s="14">
        <v>2535354.81</v>
      </c>
      <c r="C16" s="14">
        <v>2626666.5</v>
      </c>
    </row>
    <row r="17" spans="1:5" x14ac:dyDescent="0.3">
      <c r="A17" s="2" t="s">
        <v>15</v>
      </c>
      <c r="B17" s="16">
        <v>2185284.48</v>
      </c>
      <c r="C17" s="16">
        <v>2488747.44</v>
      </c>
    </row>
    <row r="18" spans="1:5" x14ac:dyDescent="0.3">
      <c r="A18" s="7" t="s">
        <v>14</v>
      </c>
      <c r="B18" s="13">
        <f>SUM(B14:B17)</f>
        <v>151090882.21999997</v>
      </c>
      <c r="C18" s="13">
        <f>SUM(C14:C17)</f>
        <v>146007390.69</v>
      </c>
    </row>
    <row r="19" spans="1:5" ht="8.4" customHeight="1" x14ac:dyDescent="0.3">
      <c r="A19" s="7"/>
      <c r="B19" s="9"/>
      <c r="C19" s="9"/>
    </row>
    <row r="20" spans="1:5" x14ac:dyDescent="0.3">
      <c r="A20" s="7" t="s">
        <v>13</v>
      </c>
      <c r="B20" s="9"/>
      <c r="C20" s="9"/>
    </row>
    <row r="21" spans="1:5" x14ac:dyDescent="0.3">
      <c r="A21" s="2" t="s">
        <v>12</v>
      </c>
      <c r="B21" s="26">
        <v>6600850.4100000001</v>
      </c>
      <c r="C21" s="26">
        <v>6327079.2999999998</v>
      </c>
    </row>
    <row r="22" spans="1:5" x14ac:dyDescent="0.3">
      <c r="A22" s="2" t="s">
        <v>25</v>
      </c>
      <c r="B22" s="11">
        <v>16790338.600000001</v>
      </c>
      <c r="C22" s="11">
        <v>17218953.140000001</v>
      </c>
    </row>
    <row r="23" spans="1:5" x14ac:dyDescent="0.3">
      <c r="A23" s="2" t="s">
        <v>26</v>
      </c>
      <c r="B23" s="16">
        <v>25</v>
      </c>
      <c r="C23" s="16">
        <v>25</v>
      </c>
    </row>
    <row r="24" spans="1:5" x14ac:dyDescent="0.3">
      <c r="A24" s="7" t="s">
        <v>11</v>
      </c>
      <c r="B24" s="5">
        <f>SUM(B21:B23)</f>
        <v>23391214.010000002</v>
      </c>
      <c r="C24" s="5">
        <f>SUM(C21:C23)</f>
        <v>23546057.440000001</v>
      </c>
    </row>
    <row r="25" spans="1:5" ht="14.4" thickBot="1" x14ac:dyDescent="0.35">
      <c r="A25" s="7" t="s">
        <v>10</v>
      </c>
      <c r="B25" s="19">
        <f>+B18+B24</f>
        <v>174482096.22999996</v>
      </c>
      <c r="C25" s="19">
        <f>+C18+C24</f>
        <v>169553448.13</v>
      </c>
      <c r="E25" s="12"/>
    </row>
    <row r="26" spans="1:5" ht="3.9" customHeight="1" thickTop="1" x14ac:dyDescent="0.3">
      <c r="A26" s="7"/>
      <c r="B26" s="6"/>
      <c r="C26" s="6"/>
      <c r="E26" s="12"/>
    </row>
    <row r="27" spans="1:5" x14ac:dyDescent="0.3">
      <c r="A27" s="7" t="s">
        <v>9</v>
      </c>
      <c r="B27" s="23"/>
      <c r="C27" s="23"/>
      <c r="E27" s="12"/>
    </row>
    <row r="28" spans="1:5" x14ac:dyDescent="0.3">
      <c r="A28" s="7" t="s">
        <v>8</v>
      </c>
      <c r="B28" s="24"/>
      <c r="C28" s="24"/>
    </row>
    <row r="29" spans="1:5" x14ac:dyDescent="0.3">
      <c r="A29" s="2" t="s">
        <v>27</v>
      </c>
      <c r="B29" s="11">
        <f>11056943.56+2229949.41</f>
        <v>13286892.970000001</v>
      </c>
      <c r="C29" s="11">
        <f>13625063.06+2377440.46</f>
        <v>16002503.52</v>
      </c>
      <c r="E29" s="21"/>
    </row>
    <row r="30" spans="1:5" x14ac:dyDescent="0.3">
      <c r="A30" s="2" t="s">
        <v>28</v>
      </c>
      <c r="B30" s="11">
        <v>1859073.14</v>
      </c>
      <c r="C30" s="11">
        <v>589439.77</v>
      </c>
    </row>
    <row r="31" spans="1:5" x14ac:dyDescent="0.3">
      <c r="A31" s="2" t="s">
        <v>29</v>
      </c>
      <c r="B31" s="16">
        <v>0</v>
      </c>
      <c r="C31" s="16">
        <v>0</v>
      </c>
    </row>
    <row r="32" spans="1:5" x14ac:dyDescent="0.3">
      <c r="A32" s="7" t="s">
        <v>7</v>
      </c>
      <c r="B32" s="10">
        <f>SUM(B29:B31)</f>
        <v>15145966.110000001</v>
      </c>
      <c r="C32" s="10">
        <f>SUM(C29:C31)</f>
        <v>16591943.289999999</v>
      </c>
    </row>
    <row r="33" spans="1:5" ht="2.4" customHeight="1" x14ac:dyDescent="0.3">
      <c r="A33" s="2"/>
      <c r="B33" s="8"/>
      <c r="C33" s="8"/>
    </row>
    <row r="34" spans="1:5" x14ac:dyDescent="0.3">
      <c r="A34" s="7" t="s">
        <v>6</v>
      </c>
      <c r="B34" s="8"/>
      <c r="C34" s="8"/>
    </row>
    <row r="35" spans="1:5" x14ac:dyDescent="0.3">
      <c r="A35" s="2" t="s">
        <v>30</v>
      </c>
      <c r="B35" s="11">
        <v>6753971.3499999996</v>
      </c>
      <c r="C35" s="11">
        <v>6483756.9699999997</v>
      </c>
    </row>
    <row r="36" spans="1:5" x14ac:dyDescent="0.3">
      <c r="A36" s="2" t="s">
        <v>31</v>
      </c>
      <c r="B36" s="16">
        <f>8310874.6+2803765.01+4414483.98+700966.67</f>
        <v>16230090.26</v>
      </c>
      <c r="C36" s="16">
        <f>8431428.11+2102798.34+3713517.31+7797471.33</f>
        <v>22045215.09</v>
      </c>
    </row>
    <row r="37" spans="1:5" x14ac:dyDescent="0.3">
      <c r="A37" s="7" t="s">
        <v>5</v>
      </c>
      <c r="B37" s="17">
        <f>SUM(B35:B36)</f>
        <v>22984061.609999999</v>
      </c>
      <c r="C37" s="17">
        <f>SUM(C35:C36)</f>
        <v>28528972.059999999</v>
      </c>
    </row>
    <row r="38" spans="1:5" x14ac:dyDescent="0.3">
      <c r="A38" s="7" t="s">
        <v>4</v>
      </c>
      <c r="B38" s="10">
        <f>+B32+B37</f>
        <v>38130027.719999999</v>
      </c>
      <c r="C38" s="10">
        <f>+C32+C37</f>
        <v>45120915.349999994</v>
      </c>
    </row>
    <row r="39" spans="1:5" ht="8.4" customHeight="1" x14ac:dyDescent="0.3">
      <c r="A39" s="7"/>
      <c r="B39" s="10"/>
      <c r="C39" s="10"/>
    </row>
    <row r="40" spans="1:5" x14ac:dyDescent="0.3">
      <c r="A40" s="7" t="s">
        <v>32</v>
      </c>
      <c r="B40" s="8"/>
      <c r="C40" s="8"/>
    </row>
    <row r="41" spans="1:5" ht="14.4" customHeight="1" x14ac:dyDescent="0.3">
      <c r="A41" s="2" t="s">
        <v>3</v>
      </c>
      <c r="B41" s="11">
        <v>46098841</v>
      </c>
      <c r="C41" s="11">
        <v>46098841</v>
      </c>
    </row>
    <row r="42" spans="1:5" ht="14.4" customHeight="1" x14ac:dyDescent="0.3">
      <c r="A42" s="1" t="s">
        <v>34</v>
      </c>
      <c r="B42" s="18">
        <v>-4704321.13</v>
      </c>
      <c r="C42" s="18">
        <v>-2975997.39</v>
      </c>
      <c r="E42" s="21"/>
    </row>
    <row r="43" spans="1:5" ht="12.9" customHeight="1" x14ac:dyDescent="0.3">
      <c r="A43" s="2" t="s">
        <v>2</v>
      </c>
      <c r="B43" s="16">
        <f>81309689-2975997+16623856</f>
        <v>94957548</v>
      </c>
      <c r="C43" s="16">
        <f>82048927-739238</f>
        <v>81309689</v>
      </c>
      <c r="E43" s="21"/>
    </row>
    <row r="44" spans="1:5" x14ac:dyDescent="0.3">
      <c r="A44" s="7" t="s">
        <v>1</v>
      </c>
      <c r="B44" s="5">
        <f>SUM(B41:B43)</f>
        <v>136352067.87</v>
      </c>
      <c r="C44" s="5">
        <f>SUM(C41:C43)</f>
        <v>124432532.61</v>
      </c>
    </row>
    <row r="45" spans="1:5" ht="10.5" customHeight="1" x14ac:dyDescent="0.3">
      <c r="A45" s="2"/>
      <c r="B45" s="5"/>
      <c r="C45" s="5"/>
    </row>
    <row r="46" spans="1:5" ht="14.4" thickBot="1" x14ac:dyDescent="0.35">
      <c r="A46" s="7" t="s">
        <v>0</v>
      </c>
      <c r="B46" s="19">
        <f>+B38+B44</f>
        <v>174482095.59</v>
      </c>
      <c r="C46" s="19">
        <f>+C38+C44</f>
        <v>169553447.95999998</v>
      </c>
    </row>
    <row r="47" spans="1:5" ht="14.4" thickTop="1" x14ac:dyDescent="0.3">
      <c r="A47" s="7"/>
      <c r="B47" s="5"/>
      <c r="C47" s="5"/>
      <c r="E47" s="21"/>
    </row>
    <row r="48" spans="1:5" x14ac:dyDescent="0.3">
      <c r="B48" s="21"/>
    </row>
    <row r="49" spans="1:3" x14ac:dyDescent="0.3">
      <c r="A49" s="2"/>
      <c r="B49" s="20"/>
      <c r="C49" s="4"/>
    </row>
    <row r="50" spans="1:3" x14ac:dyDescent="0.3">
      <c r="A50" s="25"/>
      <c r="B50" s="3"/>
      <c r="C50" s="25"/>
    </row>
    <row r="51" spans="1:3" x14ac:dyDescent="0.3">
      <c r="A51" s="28" t="s">
        <v>33</v>
      </c>
      <c r="B51" s="28"/>
      <c r="C51" s="28"/>
    </row>
    <row r="52" spans="1:3" x14ac:dyDescent="0.3">
      <c r="A52" s="27"/>
      <c r="B52" s="27"/>
      <c r="C52" s="27"/>
    </row>
    <row r="53" spans="1:3" x14ac:dyDescent="0.3">
      <c r="A53" s="2"/>
      <c r="B53" s="2"/>
      <c r="C53" s="2"/>
    </row>
    <row r="54" spans="1:3" x14ac:dyDescent="0.3">
      <c r="A54" s="25"/>
      <c r="B54" s="25"/>
      <c r="C54" s="25"/>
    </row>
  </sheetData>
  <mergeCells count="6">
    <mergeCell ref="A52:C52"/>
    <mergeCell ref="A51:C51"/>
    <mergeCell ref="A6:D6"/>
    <mergeCell ref="A7:D7"/>
    <mergeCell ref="A8:D8"/>
    <mergeCell ref="A9:D9"/>
  </mergeCells>
  <printOptions horizontalCentered="1" verticalCentered="1"/>
  <pageMargins left="0.25" right="0.25" top="0.75" bottom="0.75" header="0.3" footer="0.3"/>
  <pageSetup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Peña</dc:creator>
  <cp:lastModifiedBy>Noelia Bencosme</cp:lastModifiedBy>
  <cp:lastPrinted>2025-01-17T23:07:21Z</cp:lastPrinted>
  <dcterms:created xsi:type="dcterms:W3CDTF">2021-09-09T17:03:34Z</dcterms:created>
  <dcterms:modified xsi:type="dcterms:W3CDTF">2025-01-17T23:07:29Z</dcterms:modified>
</cp:coreProperties>
</file>