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F1655949-FBF5-4C6E-ABE3-AF7307808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C43" i="2"/>
  <c r="C44" i="2" s="1"/>
  <c r="C37" i="2"/>
  <c r="C31" i="2"/>
  <c r="C29" i="2"/>
  <c r="C32" i="2" s="1"/>
  <c r="C38" i="2" s="1"/>
  <c r="C24" i="2"/>
  <c r="C15" i="2"/>
  <c r="C18" i="2" s="1"/>
  <c r="C25" i="2" s="1"/>
  <c r="C46" i="2" l="1"/>
  <c r="B24" i="2"/>
  <c r="B18" i="2"/>
  <c r="B37" i="2" l="1"/>
  <c r="B32" i="2" l="1"/>
  <c r="B38" i="2" s="1"/>
  <c r="B44" i="2"/>
  <c r="B46" i="2" l="1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<sst xmlns="http://schemas.openxmlformats.org/spreadsheetml/2006/main" count="38" uniqueCount="38">
  <si>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</si>
  <si>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</si>
  <si>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</si>
  <si>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</si>
  <si>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</si>
  <si>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</si>
  <si>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</si>
  <si>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</si>
  <si>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</si>
  <si>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</si>
  <si>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</si>
  <si>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</si>
  <si>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</si>
  <si>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</si>
  <si>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</si>
  <si>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</si>
  <si>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</si>
  <si>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</si>
  <si>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</si>
  <si>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</si>
  <si>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</si>
  <si>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</si>
  <si>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</si>
  <si>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</si>
  <si>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</si>
  <si>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</si>
  <si>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</si>
  <si>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</si>
  <si>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</si>
  <si>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</si>
  <si>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</si>
  <si>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</si>
  <si>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</si>
  <si>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</si>
  <si>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</si>
  <si>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NOVIEMBRE</t>
  </si>
  <si>
    <t>Al  31 DE DICIEMBRE Y AL 30 DE NOVIEMBRE  2025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</si>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</sst>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2076451</xdr:colOff>
      <xdr:row>0</xdr:row>
      <xdr:rowOff>28576</xdr:rowOff>
    </xdr:from>
    <xdr:to>
      <xdr:col>1</xdr:col>
      <xdr:colOff>535306</xdr:colOff>
      <xdr:row>4</xdr:row>
      <xdr:rowOff>134670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28576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</xdr:row>
      <xdr:rowOff>123825</xdr:rowOff>
    </xdr:from>
    <xdr:to>
      <xdr:col>0</xdr:col>
      <xdr:colOff>1531620</xdr:colOff>
      <xdr:row>9</xdr:row>
      <xdr:rowOff>41275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B724CE-075D-5063-5E1D-28CE487E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0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zoomScaleNormal="100" zoomScaleSheetLayoutView="70" workbookViewId="0">
      <selection activeCell="F29" sqref="F29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8" t="s">
        <v>23</v>
      </c>
      <c r="B6" s="28"/>
      <c r="C6" s="28"/>
      <c r="D6" s="28"/>
    </row>
    <row r="7" spans="1:5" ht="12.75" customHeight="1" x14ac:dyDescent="0.2">
      <c r="A7" s="28" t="s">
        <v>22</v>
      </c>
      <c r="B7" s="28"/>
      <c r="C7" s="28"/>
      <c r="D7" s="28"/>
    </row>
    <row r="8" spans="1:5" ht="12.75" customHeight="1" x14ac:dyDescent="0.2">
      <c r="A8" s="28" t="s">
        <v>36</v>
      </c>
      <c r="B8" s="28"/>
      <c r="C8" s="28"/>
      <c r="D8" s="28"/>
    </row>
    <row r="9" spans="1:5" ht="12.75" customHeight="1" x14ac:dyDescent="0.2">
      <c r="A9" s="28" t="s">
        <v>21</v>
      </c>
      <c r="B9" s="28"/>
      <c r="C9" s="28"/>
      <c r="D9" s="28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37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97167356.340000004</v>
      </c>
      <c r="C14" s="12">
        <v>126884528.67</v>
      </c>
      <c r="D14" s="13">
        <f>B14-C14</f>
        <v>-29717172.329999998</v>
      </c>
    </row>
    <row r="15" spans="1:5" x14ac:dyDescent="0.2">
      <c r="A15" s="2" t="s">
        <v>17</v>
      </c>
      <c r="B15" s="12">
        <f>125923.3+769049.88+420479.67+141800</f>
        <v>1457252.85</v>
      </c>
      <c r="C15" s="12">
        <f>14238907.85-4670925.9-5167347.47</f>
        <v>4400634.4799999995</v>
      </c>
      <c r="E15" s="16"/>
    </row>
    <row r="16" spans="1:5" x14ac:dyDescent="0.2">
      <c r="A16" s="2" t="s">
        <v>16</v>
      </c>
      <c r="B16" s="12">
        <v>3159291.28</v>
      </c>
      <c r="C16" s="12">
        <v>2763429.37</v>
      </c>
    </row>
    <row r="17" spans="1:7" x14ac:dyDescent="0.2">
      <c r="A17" s="2" t="s">
        <v>15</v>
      </c>
      <c r="B17" s="14">
        <v>5503599.71</v>
      </c>
      <c r="C17" s="14">
        <v>5167347.47</v>
      </c>
    </row>
    <row r="18" spans="1:7" x14ac:dyDescent="0.2">
      <c r="A18" s="7" t="s">
        <v>14</v>
      </c>
      <c r="B18" s="11">
        <f>SUM(B14:B17)</f>
        <v>107287500.17999999</v>
      </c>
      <c r="C18" s="11">
        <f>SUM(C14:C17)</f>
        <v>139215939.99000001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4386242.46</v>
      </c>
      <c r="C21" s="21">
        <v>4670925.9000000004</v>
      </c>
    </row>
    <row r="22" spans="1:7" x14ac:dyDescent="0.2">
      <c r="A22" s="2" t="s">
        <v>25</v>
      </c>
      <c r="B22" s="9">
        <v>27817755.539999999</v>
      </c>
      <c r="C22" s="9">
        <v>24770687.739999998</v>
      </c>
    </row>
    <row r="23" spans="1:7" x14ac:dyDescent="0.2">
      <c r="A23" s="2" t="s">
        <v>26</v>
      </c>
      <c r="B23" s="14">
        <v>8</v>
      </c>
      <c r="C23" s="14">
        <v>8</v>
      </c>
    </row>
    <row r="24" spans="1:7" x14ac:dyDescent="0.2">
      <c r="A24" s="7" t="s">
        <v>11</v>
      </c>
      <c r="B24" s="5">
        <f>SUM(B21:B23)</f>
        <v>32204006</v>
      </c>
      <c r="C24" s="5">
        <f>SUM(C21:C23)</f>
        <v>29441621.640000001</v>
      </c>
    </row>
    <row r="25" spans="1:7" ht="13.5" thickBot="1" x14ac:dyDescent="0.25">
      <c r="A25" s="7" t="s">
        <v>10</v>
      </c>
      <c r="B25" s="22">
        <f>+B18+B24</f>
        <v>139491506.18000001</v>
      </c>
      <c r="C25" s="22">
        <f>+C18+C24</f>
        <v>168657561.63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22365639.84+4149700.71</f>
        <v>26515340.550000001</v>
      </c>
      <c r="C29" s="21">
        <f>17905876.01+5088320.92</f>
        <v>22994196.93</v>
      </c>
      <c r="E29" s="16"/>
    </row>
    <row r="30" spans="1:7" x14ac:dyDescent="0.2">
      <c r="A30" s="2" t="s">
        <v>28</v>
      </c>
      <c r="B30" s="9">
        <v>2655319.52</v>
      </c>
      <c r="C30" s="9">
        <v>2483123.6800000002</v>
      </c>
    </row>
    <row r="31" spans="1:7" x14ac:dyDescent="0.2">
      <c r="A31" s="2" t="s">
        <v>29</v>
      </c>
      <c r="B31" s="14">
        <f>3057101.67+4974461.11+1431544.44</f>
        <v>9463107.2200000007</v>
      </c>
      <c r="C31" s="14">
        <f>7661153.45+26520048.23-11539020.89</f>
        <v>22642180.789999999</v>
      </c>
    </row>
    <row r="32" spans="1:7" x14ac:dyDescent="0.2">
      <c r="A32" s="7" t="s">
        <v>7</v>
      </c>
      <c r="B32" s="21">
        <f>SUM(B29:B31)</f>
        <v>38633767.289999999</v>
      </c>
      <c r="C32" s="21">
        <f>SUM(C29:C31)</f>
        <v>48119501.399999999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4382077.5199999996</v>
      </c>
      <c r="C35" s="21">
        <v>4666760.96</v>
      </c>
    </row>
    <row r="36" spans="1:6" x14ac:dyDescent="0.2">
      <c r="A36" s="2" t="s">
        <v>31</v>
      </c>
      <c r="B36" s="14">
        <v>9098262.5800000001</v>
      </c>
      <c r="C36" s="14">
        <v>11539020.890000001</v>
      </c>
    </row>
    <row r="37" spans="1:6" x14ac:dyDescent="0.2">
      <c r="A37" s="7" t="s">
        <v>5</v>
      </c>
      <c r="B37" s="14">
        <f>SUM(B35:B36)</f>
        <v>13480340.1</v>
      </c>
      <c r="C37" s="14">
        <f>SUM(C35:C36)</f>
        <v>16205781.850000001</v>
      </c>
    </row>
    <row r="38" spans="1:6" x14ac:dyDescent="0.2">
      <c r="A38" s="7" t="s">
        <v>4</v>
      </c>
      <c r="B38" s="25">
        <f>+B32+B37</f>
        <v>52114107.390000001</v>
      </c>
      <c r="C38" s="25">
        <f>+C32+C37</f>
        <v>64325283.25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-16954879.59</v>
      </c>
      <c r="C42" s="9">
        <v>-7986327.4299999997</v>
      </c>
      <c r="E42" s="16"/>
      <c r="F42" s="24"/>
    </row>
    <row r="43" spans="1:6" ht="12.95" customHeight="1" x14ac:dyDescent="0.2">
      <c r="A43" s="2" t="s">
        <v>2</v>
      </c>
      <c r="B43" s="14">
        <f>66219764-7986326.5</f>
        <v>58233437.5</v>
      </c>
      <c r="C43" s="14">
        <f>77169658-4317377-3729591-1+6688932-8389736-1202120</f>
        <v>66219765</v>
      </c>
      <c r="E43" s="16"/>
      <c r="F43" s="24"/>
    </row>
    <row r="44" spans="1:6" x14ac:dyDescent="0.2">
      <c r="A44" s="7" t="s">
        <v>1</v>
      </c>
      <c r="B44" s="25">
        <f>SUM(B41:B43)</f>
        <v>87377398.909999996</v>
      </c>
      <c r="C44" s="25">
        <f>SUM(C41:C43)</f>
        <v>104332278.56999999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139491506.30000001</v>
      </c>
      <c r="C46" s="22">
        <f>+C44+C38</f>
        <v>168657561.81999999</v>
      </c>
    </row>
    <row r="47" spans="1:6" ht="13.5" thickTop="1" x14ac:dyDescent="0.2">
      <c r="A47" s="7"/>
      <c r="B47" s="5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7" t="s">
        <v>33</v>
      </c>
      <c r="B51" s="27"/>
      <c r="C51" s="27"/>
    </row>
    <row r="52" spans="1:3" x14ac:dyDescent="0.2">
      <c r="A52" s="26"/>
      <c r="B52" s="26"/>
      <c r="C52" s="26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2026-01-19T19:05:47Z</cp:lastPrinted>
  <dcterms:created xsi:type="dcterms:W3CDTF">2021-09-09T17:03:34Z</dcterms:created>
  <dcterms:modified xsi:type="dcterms:W3CDTF">2026-01-19T19:05:49Z</dcterms:modified>
</cp:coreProperties>
</file>