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51EA3777-F752-4562-A4C5-529CDB2715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B31" i="2"/>
  <c r="B29" i="2"/>
  <c r="B15" i="2"/>
  <c r="D37" i="2"/>
  <c r="D32" i="2"/>
  <c r="D38" i="2" s="1"/>
  <c r="D44" i="2"/>
  <c r="D24" i="2"/>
  <c r="D18" i="2"/>
  <c r="D25" i="2" s="1"/>
  <c r="B37" i="2"/>
  <c r="D46" i="2" l="1"/>
  <c r="B44" i="2"/>
  <c r="C41" i="2" l="1"/>
  <c r="C38" i="2"/>
  <c r="B24" i="2"/>
  <c r="B18" i="2"/>
  <c r="E14" i="2"/>
  <c r="B32" i="2" l="1"/>
  <c r="B38" i="2" s="1"/>
  <c r="B46" i="2" s="1"/>
  <c r="B25" i="2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<sst xmlns="http://schemas.openxmlformats.org/spreadsheetml/2006/main" count="38" uniqueCount="38">
  <si>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</si>
  <si>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</si>
  <si>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</si>
  <si>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Resultados pasitivos (ahorro) / negativo (desahorro)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</si>
  <si>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</si>
  <si>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</si>
  <si>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</si>
  <si>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</si>
  <si>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</si>
  <si>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</si>
  <si>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</si>
  <si>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</si>
  <si>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</si>
  <si>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</si>
  <si>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</si>
  <si>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</si>
  <si>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</si>
  <si>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</si>
  <si>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</si>
  <si>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</si>
  <si>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</si>
  <si>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</si>
  <si>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</si>
  <si>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</si>
  <si>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</si>
  <si>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</si>
  <si>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</si>
  <si>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</si>
  <si>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</si>
  <si>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</si>
  <si>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</si>
  <si>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</si>
  <si>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</si>
  <si>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</si>
  <si>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</si>
  <si>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ENERO</t>
  </si>
  <si>
    <t>FEBRERO</t>
  </si>
  <si>
    <t xml:space="preserve">Al  29  de febrero y  Al 31 de enero 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</si>
</sst>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P_t_s_-;\-* #,##0\ _P_t_s_-;_-* &quot;-&quot;??\ _P_t_s_-;_-@_-"/>
    <numFmt numFmtId="165" formatCode="_-* #,##0.00\ _P_t_s_-;\-* #,##0.00\ _P_t_s_-;_-* &quot;-&quot;??\ _P_t_s_-;_-@_-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2" borderId="0" xfId="0" applyFont="1" applyFill="1"/>
    <xf numFmtId="164" fontId="3" fillId="2" borderId="0" xfId="0" applyNumberFormat="1" applyFont="1" applyFill="1" applyAlignment="1">
      <alignment horizontal="center"/>
    </xf>
    <xf numFmtId="165" fontId="2" fillId="2" borderId="0" xfId="1" applyFont="1" applyFill="1" applyBorder="1"/>
    <xf numFmtId="164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165" fontId="3" fillId="2" borderId="0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5" fontId="2" fillId="2" borderId="0" xfId="1" applyFont="1" applyFill="1" applyBorder="1" applyAlignment="1">
      <alignment horizontal="right"/>
    </xf>
    <xf numFmtId="165" fontId="2" fillId="0" borderId="0" xfId="1" applyFont="1"/>
    <xf numFmtId="164" fontId="3" fillId="2" borderId="0" xfId="1" applyNumberFormat="1" applyFont="1" applyFill="1" applyAlignment="1">
      <alignment horizontal="right"/>
    </xf>
    <xf numFmtId="165" fontId="2" fillId="2" borderId="0" xfId="1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165" fontId="2" fillId="0" borderId="0" xfId="0" applyNumberFormat="1" applyFont="1"/>
    <xf numFmtId="164" fontId="2" fillId="2" borderId="2" xfId="1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5" fontId="2" fillId="0" borderId="0" xfId="1" applyFont="1" applyFill="1" applyBorder="1" applyAlignment="1">
      <alignment horizontal="right"/>
    </xf>
    <xf numFmtId="164" fontId="3" fillId="2" borderId="4" xfId="1" applyNumberFormat="1" applyFont="1" applyFill="1" applyBorder="1" applyAlignment="1">
      <alignment horizontal="right"/>
    </xf>
    <xf numFmtId="164" fontId="2" fillId="2" borderId="0" xfId="1" applyNumberFormat="1" applyFont="1" applyFill="1" applyBorder="1"/>
    <xf numFmtId="164" fontId="2" fillId="0" borderId="0" xfId="0" applyNumberFormat="1" applyFont="1"/>
    <xf numFmtId="0" fontId="3" fillId="0" borderId="1" xfId="0" applyFont="1" applyBorder="1" applyAlignment="1">
      <alignment horizontal="center"/>
    </xf>
    <xf numFmtId="165" fontId="2" fillId="2" borderId="0" xfId="1" applyFont="1" applyFill="1"/>
    <xf numFmtId="43" fontId="2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1</xdr:rowOff>
    </xdr:from>
    <xdr:to>
      <xdr:col>0</xdr:col>
      <xdr:colOff>1668781</xdr:colOff>
      <xdr:row>4</xdr:row>
      <xdr:rowOff>106095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68780" cy="77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pena/Desktop/ESTADOS%20FINANCIEROS/ESTADOS%20FINANCIEROS%202021/Estados%20Financieros%20Comparativo%20agosto-%20julio%20%202021%20Y%20Notas%20a%20los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ESTADO DE RESULTADOS"/>
      <sheetName val="FLUJO DE EFECTIVO ACTUAL"/>
      <sheetName val="CAMBIO PATRIM."/>
      <sheetName val="ESTADO COMPARATIVO"/>
      <sheetName val="NOTAS "/>
      <sheetName val="CUADRO DE ACTIVOS"/>
    </sheetNames>
    <sheetDataSet>
      <sheetData sheetId="0"/>
      <sheetData sheetId="1"/>
      <sheetData sheetId="2"/>
      <sheetData sheetId="3"/>
      <sheetData sheetId="4"/>
      <sheetData sheetId="5">
        <row r="137">
          <cell r="G137">
            <v>2</v>
          </cell>
        </row>
        <row r="216">
          <cell r="H216"/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54"/>
  <sheetViews>
    <sheetView tabSelected="1" topLeftCell="A16" zoomScaleNormal="100" zoomScaleSheetLayoutView="70" workbookViewId="0">
      <selection activeCell="L49" sqref="L49"/>
    </sheetView>
  </sheetViews>
  <sheetFormatPr baseColWidth="10" defaultColWidth="11.5703125" defaultRowHeight="12.75" x14ac:dyDescent="0.2"/>
  <cols>
    <col min="1" max="1" width="48.140625" style="1" customWidth="1"/>
    <col min="2" max="2" width="17.85546875" style="1" bestFit="1" customWidth="1"/>
    <col min="3" max="3" width="0.28515625" style="1" customWidth="1"/>
    <col min="4" max="4" width="17.85546875" style="1" bestFit="1" customWidth="1"/>
    <col min="5" max="5" width="17.5703125" style="1" hidden="1" customWidth="1"/>
    <col min="6" max="6" width="17.5703125" style="1" bestFit="1" customWidth="1"/>
    <col min="7" max="255" width="9.140625" style="1" customWidth="1"/>
    <col min="256" max="16384" width="11.5703125" style="1"/>
  </cols>
  <sheetData>
    <row r="1" spans="1:6" x14ac:dyDescent="0.2">
      <c r="A1" s="29"/>
      <c r="B1" s="29"/>
      <c r="C1" s="29"/>
      <c r="D1" s="29"/>
      <c r="E1" s="29"/>
    </row>
    <row r="2" spans="1:6" x14ac:dyDescent="0.2">
      <c r="A2" s="29" t="s">
        <v>25</v>
      </c>
      <c r="B2" s="29"/>
      <c r="C2" s="29"/>
      <c r="D2" s="29"/>
      <c r="E2" s="29"/>
    </row>
    <row r="3" spans="1:6" ht="12.75" customHeight="1" x14ac:dyDescent="0.2">
      <c r="A3" s="29"/>
      <c r="B3" s="29"/>
      <c r="C3" s="29"/>
      <c r="D3" s="29"/>
      <c r="E3" s="29"/>
    </row>
    <row r="4" spans="1:6" ht="12.75" customHeight="1" x14ac:dyDescent="0.2">
      <c r="A4" s="29"/>
      <c r="B4" s="29"/>
      <c r="C4" s="29"/>
      <c r="D4" s="29"/>
      <c r="E4" s="29"/>
    </row>
    <row r="5" spans="1:6" ht="12.75" customHeight="1" x14ac:dyDescent="0.2">
      <c r="A5" s="29"/>
      <c r="B5" s="29"/>
      <c r="C5" s="29"/>
      <c r="D5" s="29"/>
      <c r="E5" s="29"/>
    </row>
    <row r="6" spans="1:6" ht="12.75" customHeight="1" x14ac:dyDescent="0.2">
      <c r="A6" s="32" t="s">
        <v>24</v>
      </c>
      <c r="B6" s="32"/>
      <c r="C6" s="32"/>
      <c r="D6" s="32"/>
      <c r="E6" s="32"/>
    </row>
    <row r="7" spans="1:6" ht="12.75" customHeight="1" x14ac:dyDescent="0.2">
      <c r="A7" s="32" t="s">
        <v>23</v>
      </c>
      <c r="B7" s="32"/>
      <c r="C7" s="32"/>
      <c r="D7" s="32"/>
      <c r="E7" s="32"/>
    </row>
    <row r="8" spans="1:6" ht="12.75" customHeight="1" x14ac:dyDescent="0.2">
      <c r="A8" s="32" t="s">
        <v>37</v>
      </c>
      <c r="B8" s="32"/>
      <c r="C8" s="32"/>
      <c r="D8" s="32"/>
      <c r="E8" s="32"/>
    </row>
    <row r="9" spans="1:6" ht="12.75" customHeight="1" x14ac:dyDescent="0.2">
      <c r="A9" s="32" t="s">
        <v>22</v>
      </c>
      <c r="B9" s="32"/>
      <c r="C9" s="32"/>
      <c r="D9" s="32"/>
      <c r="E9" s="32"/>
    </row>
    <row r="10" spans="1:6" ht="6.95" customHeight="1" x14ac:dyDescent="0.2">
      <c r="A10" s="29"/>
      <c r="B10" s="29"/>
      <c r="C10" s="29"/>
      <c r="D10" s="29"/>
      <c r="E10" s="29"/>
    </row>
    <row r="11" spans="1:6" ht="13.5" thickBot="1" x14ac:dyDescent="0.25">
      <c r="A11" s="2"/>
      <c r="B11" s="26" t="s">
        <v>36</v>
      </c>
      <c r="C11" s="29"/>
      <c r="D11" s="26" t="s">
        <v>35</v>
      </c>
    </row>
    <row r="12" spans="1:6" x14ac:dyDescent="0.2">
      <c r="A12" s="7" t="s">
        <v>21</v>
      </c>
      <c r="B12" s="2"/>
      <c r="C12" s="2"/>
      <c r="D12" s="2"/>
    </row>
    <row r="13" spans="1:6" x14ac:dyDescent="0.2">
      <c r="A13" s="7" t="s">
        <v>20</v>
      </c>
      <c r="B13" s="2"/>
      <c r="C13" s="2"/>
      <c r="D13" s="2"/>
    </row>
    <row r="14" spans="1:6" x14ac:dyDescent="0.2">
      <c r="A14" s="2" t="s">
        <v>19</v>
      </c>
      <c r="B14" s="17">
        <v>146216102.96000001</v>
      </c>
      <c r="C14" s="16"/>
      <c r="D14" s="17">
        <v>136718253.08000001</v>
      </c>
      <c r="E14" s="18">
        <f>B14-D14</f>
        <v>9497849.8799999952</v>
      </c>
    </row>
    <row r="15" spans="1:6" x14ac:dyDescent="0.2">
      <c r="A15" s="2" t="s">
        <v>18</v>
      </c>
      <c r="B15" s="17">
        <f>271630.09+2658033.33+437111.73+350900</f>
        <v>3717675.15</v>
      </c>
      <c r="C15" s="16"/>
      <c r="D15" s="17">
        <v>7072150.4100000001</v>
      </c>
      <c r="F15" s="25"/>
    </row>
    <row r="16" spans="1:6" x14ac:dyDescent="0.2">
      <c r="A16" s="2" t="s">
        <v>17</v>
      </c>
      <c r="B16" s="17">
        <v>2947091.54</v>
      </c>
      <c r="C16" s="16"/>
      <c r="D16" s="17">
        <v>3075064.66</v>
      </c>
    </row>
    <row r="17" spans="1:6" x14ac:dyDescent="0.2">
      <c r="A17" s="2" t="s">
        <v>16</v>
      </c>
      <c r="B17" s="19">
        <v>2030950.43</v>
      </c>
      <c r="C17" s="16"/>
      <c r="D17" s="19">
        <v>2023087.81</v>
      </c>
    </row>
    <row r="18" spans="1:6" x14ac:dyDescent="0.2">
      <c r="A18" s="7" t="s">
        <v>15</v>
      </c>
      <c r="B18" s="15">
        <f>SUM(B14:B17)</f>
        <v>154911820.08000001</v>
      </c>
      <c r="C18" s="16"/>
      <c r="D18" s="15">
        <f>SUM(D14:D17)</f>
        <v>148888555.96000001</v>
      </c>
    </row>
    <row r="19" spans="1:6" ht="8.4499999999999993" customHeight="1" x14ac:dyDescent="0.2">
      <c r="A19" s="7"/>
      <c r="B19" s="10"/>
      <c r="C19" s="10"/>
      <c r="D19" s="10"/>
    </row>
    <row r="20" spans="1:6" x14ac:dyDescent="0.2">
      <c r="A20" s="7" t="s">
        <v>14</v>
      </c>
      <c r="B20" s="10"/>
      <c r="C20" s="10"/>
      <c r="D20" s="10"/>
    </row>
    <row r="21" spans="1:6" x14ac:dyDescent="0.2">
      <c r="A21" s="2" t="s">
        <v>13</v>
      </c>
      <c r="B21" s="12">
        <v>5339181.97</v>
      </c>
      <c r="C21" s="13"/>
      <c r="D21" s="12">
        <v>5279322.92</v>
      </c>
    </row>
    <row r="22" spans="1:6" x14ac:dyDescent="0.2">
      <c r="A22" s="2" t="s">
        <v>26</v>
      </c>
      <c r="B22" s="12">
        <v>20569713.550000001</v>
      </c>
      <c r="C22" s="13"/>
      <c r="D22" s="12">
        <v>21056744.140000001</v>
      </c>
    </row>
    <row r="23" spans="1:6" x14ac:dyDescent="0.2">
      <c r="A23" s="2" t="s">
        <v>27</v>
      </c>
      <c r="B23" s="19">
        <v>25</v>
      </c>
      <c r="C23" s="13"/>
      <c r="D23" s="19">
        <v>25</v>
      </c>
    </row>
    <row r="24" spans="1:6" x14ac:dyDescent="0.2">
      <c r="A24" s="7" t="s">
        <v>12</v>
      </c>
      <c r="B24" s="5">
        <f>SUM(B21:B23)</f>
        <v>25908920.52</v>
      </c>
      <c r="C24" s="13"/>
      <c r="D24" s="5">
        <f>SUM(D21:D23)</f>
        <v>26336092.060000002</v>
      </c>
    </row>
    <row r="25" spans="1:6" ht="13.5" thickBot="1" x14ac:dyDescent="0.25">
      <c r="A25" s="7" t="s">
        <v>11</v>
      </c>
      <c r="B25" s="23">
        <f>+B18+B24</f>
        <v>180820740.60000002</v>
      </c>
      <c r="C25" s="8"/>
      <c r="D25" s="23">
        <f>+D18+D24</f>
        <v>175224648.02000001</v>
      </c>
      <c r="F25" s="14"/>
    </row>
    <row r="26" spans="1:6" ht="3.95" customHeight="1" thickTop="1" x14ac:dyDescent="0.2">
      <c r="A26" s="7"/>
      <c r="B26" s="6"/>
      <c r="C26" s="6"/>
      <c r="D26" s="6"/>
      <c r="F26" s="14"/>
    </row>
    <row r="27" spans="1:6" x14ac:dyDescent="0.2">
      <c r="A27" s="7" t="s">
        <v>10</v>
      </c>
      <c r="B27" s="27"/>
      <c r="C27" s="2"/>
      <c r="D27" s="27"/>
      <c r="F27" s="14"/>
    </row>
    <row r="28" spans="1:6" x14ac:dyDescent="0.2">
      <c r="A28" s="7" t="s">
        <v>9</v>
      </c>
      <c r="B28" s="28"/>
      <c r="C28" s="2"/>
      <c r="D28" s="28"/>
    </row>
    <row r="29" spans="1:6" x14ac:dyDescent="0.2">
      <c r="A29" s="2" t="s">
        <v>28</v>
      </c>
      <c r="B29" s="12">
        <f>10567867.43+1074478.42</f>
        <v>11642345.85</v>
      </c>
      <c r="C29" s="13"/>
      <c r="D29" s="12">
        <v>7275308.7400000002</v>
      </c>
      <c r="F29" s="25"/>
    </row>
    <row r="30" spans="1:6" x14ac:dyDescent="0.2">
      <c r="A30" s="2" t="s">
        <v>29</v>
      </c>
      <c r="B30" s="12">
        <v>460226.19</v>
      </c>
      <c r="C30" s="4"/>
      <c r="D30" s="12">
        <v>241925.93</v>
      </c>
    </row>
    <row r="31" spans="1:6" x14ac:dyDescent="0.2">
      <c r="A31" s="2" t="s">
        <v>30</v>
      </c>
      <c r="B31" s="19">
        <f>1236266.68+1236266.68+3754294.44+5998187.5+2431529.44</f>
        <v>14656544.74</v>
      </c>
      <c r="C31" s="4"/>
      <c r="D31" s="19">
        <v>11598193.619999999</v>
      </c>
    </row>
    <row r="32" spans="1:6" x14ac:dyDescent="0.2">
      <c r="A32" s="7" t="s">
        <v>8</v>
      </c>
      <c r="B32" s="11">
        <f>SUM(B29:B31)</f>
        <v>26759116.780000001</v>
      </c>
      <c r="C32" s="6"/>
      <c r="D32" s="11">
        <f>SUM(D29:D31)</f>
        <v>19115428.289999999</v>
      </c>
    </row>
    <row r="33" spans="1:6" ht="2.4500000000000002" customHeight="1" x14ac:dyDescent="0.2">
      <c r="A33" s="2"/>
      <c r="B33" s="9"/>
      <c r="C33" s="10"/>
      <c r="D33" s="9"/>
    </row>
    <row r="34" spans="1:6" x14ac:dyDescent="0.2">
      <c r="A34" s="7" t="s">
        <v>7</v>
      </c>
      <c r="B34" s="9"/>
      <c r="C34" s="10"/>
      <c r="D34" s="9"/>
    </row>
    <row r="35" spans="1:6" x14ac:dyDescent="0.2">
      <c r="A35" s="2" t="s">
        <v>31</v>
      </c>
      <c r="B35" s="12">
        <v>5615370.25</v>
      </c>
      <c r="C35" s="10"/>
      <c r="D35" s="12">
        <v>5573477.5300000003</v>
      </c>
    </row>
    <row r="36" spans="1:6" x14ac:dyDescent="0.2">
      <c r="A36" s="2" t="s">
        <v>32</v>
      </c>
      <c r="B36" s="19">
        <v>10702326.369999999</v>
      </c>
      <c r="C36" s="13"/>
      <c r="D36" s="19">
        <v>11272187.1</v>
      </c>
    </row>
    <row r="37" spans="1:6" x14ac:dyDescent="0.2">
      <c r="A37" s="7" t="s">
        <v>6</v>
      </c>
      <c r="B37" s="20">
        <f>SUM(B35:B36)</f>
        <v>16317696.619999999</v>
      </c>
      <c r="C37" s="10"/>
      <c r="D37" s="20">
        <f>SUM(D35:D36)</f>
        <v>16845664.629999999</v>
      </c>
    </row>
    <row r="38" spans="1:6" x14ac:dyDescent="0.2">
      <c r="A38" s="7" t="s">
        <v>5</v>
      </c>
      <c r="B38" s="11">
        <f>+B32+B37</f>
        <v>43076813.399999999</v>
      </c>
      <c r="C38" s="11">
        <f>+C37+C32</f>
        <v>0</v>
      </c>
      <c r="D38" s="11">
        <f>+D32+D37</f>
        <v>35961092.920000002</v>
      </c>
    </row>
    <row r="39" spans="1:6" ht="8.4499999999999993" customHeight="1" x14ac:dyDescent="0.2">
      <c r="A39" s="7"/>
      <c r="B39" s="11"/>
      <c r="C39" s="11"/>
      <c r="D39" s="11"/>
    </row>
    <row r="40" spans="1:6" x14ac:dyDescent="0.2">
      <c r="A40" s="7" t="s">
        <v>33</v>
      </c>
      <c r="B40" s="9"/>
      <c r="C40" s="10"/>
      <c r="D40" s="9"/>
    </row>
    <row r="41" spans="1:6" ht="14.45" customHeight="1" x14ac:dyDescent="0.2">
      <c r="A41" s="2" t="s">
        <v>4</v>
      </c>
      <c r="B41" s="12">
        <v>46598841</v>
      </c>
      <c r="C41" s="12">
        <f>+'[1]NOTAS '!H216</f>
        <v>0</v>
      </c>
      <c r="D41" s="12">
        <v>46598841</v>
      </c>
    </row>
    <row r="42" spans="1:6" ht="14.45" customHeight="1" x14ac:dyDescent="0.2">
      <c r="A42" s="1" t="s">
        <v>3</v>
      </c>
      <c r="B42" s="21">
        <v>-1519628.37</v>
      </c>
      <c r="C42" s="22"/>
      <c r="D42" s="21">
        <v>-1792834</v>
      </c>
      <c r="F42" s="25"/>
    </row>
    <row r="43" spans="1:6" ht="12.95" customHeight="1" x14ac:dyDescent="0.2">
      <c r="A43" s="2" t="s">
        <v>2</v>
      </c>
      <c r="B43" s="19">
        <f>94457548-1792834+0.5</f>
        <v>92664714.5</v>
      </c>
      <c r="C43" s="13"/>
      <c r="D43" s="19">
        <v>94457548</v>
      </c>
      <c r="F43" s="25"/>
    </row>
    <row r="44" spans="1:6" x14ac:dyDescent="0.2">
      <c r="A44" s="7" t="s">
        <v>1</v>
      </c>
      <c r="B44" s="5">
        <f>SUM(B41:B43)</f>
        <v>137743927.13</v>
      </c>
      <c r="C44" s="8"/>
      <c r="D44" s="5">
        <f>SUM(D41:D43)</f>
        <v>139263555</v>
      </c>
    </row>
    <row r="45" spans="1:6" ht="10.5" customHeight="1" x14ac:dyDescent="0.2">
      <c r="A45" s="2"/>
      <c r="B45" s="5"/>
      <c r="C45" s="8"/>
      <c r="D45" s="5"/>
    </row>
    <row r="46" spans="1:6" ht="13.5" thickBot="1" x14ac:dyDescent="0.25">
      <c r="A46" s="7" t="s">
        <v>0</v>
      </c>
      <c r="B46" s="23">
        <f>+B38+B44</f>
        <v>180820740.53</v>
      </c>
      <c r="C46" s="6"/>
      <c r="D46" s="23">
        <f>+D38+D44</f>
        <v>175224647.92000002</v>
      </c>
    </row>
    <row r="47" spans="1:6" ht="13.5" thickTop="1" x14ac:dyDescent="0.2">
      <c r="A47" s="7"/>
      <c r="B47" s="5"/>
      <c r="C47" s="6"/>
      <c r="D47" s="5"/>
      <c r="F47" s="25"/>
    </row>
    <row r="48" spans="1:6" x14ac:dyDescent="0.2">
      <c r="B48" s="25"/>
    </row>
    <row r="49" spans="1:4" x14ac:dyDescent="0.2">
      <c r="A49" s="2"/>
      <c r="B49" s="24"/>
      <c r="C49" s="4"/>
      <c r="D49" s="4"/>
    </row>
    <row r="50" spans="1:4" x14ac:dyDescent="0.2">
      <c r="A50" s="29"/>
      <c r="B50" s="3"/>
      <c r="C50" s="29"/>
      <c r="D50" s="29"/>
    </row>
    <row r="51" spans="1:4" x14ac:dyDescent="0.2">
      <c r="A51" s="31" t="s">
        <v>34</v>
      </c>
      <c r="B51" s="31"/>
      <c r="C51" s="31"/>
      <c r="D51" s="31"/>
    </row>
    <row r="52" spans="1:4" x14ac:dyDescent="0.2">
      <c r="A52" s="30"/>
      <c r="B52" s="30"/>
      <c r="C52" s="30"/>
      <c r="D52" s="30"/>
    </row>
    <row r="53" spans="1:4" x14ac:dyDescent="0.2">
      <c r="A53" s="2"/>
      <c r="B53" s="2"/>
      <c r="C53" s="2"/>
      <c r="D53" s="2"/>
    </row>
    <row r="54" spans="1:4" x14ac:dyDescent="0.2">
      <c r="A54" s="29"/>
      <c r="B54" s="29"/>
      <c r="C54" s="29"/>
      <c r="D54" s="29"/>
    </row>
  </sheetData>
  <mergeCells count="6">
    <mergeCell ref="A52:D52"/>
    <mergeCell ref="A51:D51"/>
    <mergeCell ref="A6:E6"/>
    <mergeCell ref="A7:E7"/>
    <mergeCell ref="A8:E8"/>
    <mergeCell ref="A9:E9"/>
  </mergeCells>
  <pageMargins left="0.74803149606299213" right="0.74803149606299213" top="0.98425196850393704" bottom="0.6692913385826772" header="0.15748031496062992" footer="0"/>
  <pageSetup fitToWidth="0" fitToHeight="0" orientation="portrait" r:id="rId1"/>
  <headerFooter alignWithMargins="0"/>
  <ignoredErrors>
    <ignoredError sqref="C3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2024-03-18T14:49:57Z</cp:lastPrinted>
  <dcterms:created xsi:type="dcterms:W3CDTF">2021-09-09T17:03:34Z</dcterms:created>
  <dcterms:modified xsi:type="dcterms:W3CDTF">2024-03-18T14:50:05Z</dcterms:modified>
</cp:coreProperties>
</file>