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nzfe2950\comun\PERFILES\e.pena\Mis documentos\ESTADOS FINANCIEROS 2018\PAG.WEB\FEBRERO 18\"/>
    </mc:Choice>
  </mc:AlternateContent>
  <bookViews>
    <workbookView xWindow="0" yWindow="0" windowWidth="24000" windowHeight="9780"/>
  </bookViews>
  <sheets>
    <sheet name="Hoja1" sheetId="1" r:id="rId1"/>
  </sheets>
  <definedNames>
    <definedName name="_xlnm.Print_Area" localSheetId="0">Hoja1!$A$1:$F$38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22" i="1"/>
  <c r="D16" i="1"/>
  <c r="D15" i="1"/>
  <c r="D10" i="1"/>
  <c r="F36" i="1" l="1"/>
  <c r="F28" i="1"/>
  <c r="F23" i="1"/>
  <c r="F24" i="1" s="1"/>
  <c r="F29" i="1" s="1"/>
  <c r="F16" i="1"/>
  <c r="F17" i="1" s="1"/>
  <c r="F18" i="1" s="1"/>
  <c r="F12" i="1"/>
  <c r="F37" i="1" l="1"/>
  <c r="D34" i="1" l="1"/>
  <c r="D12" i="1" l="1"/>
  <c r="D28" i="1" l="1"/>
  <c r="D24" i="1"/>
  <c r="D17" i="1"/>
  <c r="D36" i="1" l="1"/>
  <c r="D18" i="1"/>
  <c r="H18" i="1" s="1"/>
  <c r="D29" i="1"/>
  <c r="D37" i="1" l="1"/>
</calcChain>
</file>

<file path=xl/sharedStrings.xml><?xml version="1.0" encoding="utf-8"?>
<sst xmlns="http://schemas.openxmlformats.org/spreadsheetml/2006/main" count="34" uniqueCount="33">
  <si>
    <t>ACTIVOS</t>
  </si>
  <si>
    <t>ACTIVOS CORRIENTES</t>
  </si>
  <si>
    <t>DISPONIBILIDADES</t>
  </si>
  <si>
    <t>CUENTAS Y DOCUMENTOS POR COBRAR</t>
  </si>
  <si>
    <t>TOTAL ACTIVOS CORRIENTES</t>
  </si>
  <si>
    <t>ACTIVOS NO CORRIENTES</t>
  </si>
  <si>
    <t>BIENES DE USO NETO</t>
  </si>
  <si>
    <t>BIENES INTANGIBLES</t>
  </si>
  <si>
    <t>TOTAL ACTIVOS  NO CORRIENTES</t>
  </si>
  <si>
    <t>TOTAL ACTIVOS</t>
  </si>
  <si>
    <t>PASIVOS Y PATRIMONIO</t>
  </si>
  <si>
    <t>PASIVOS CORRIENTES</t>
  </si>
  <si>
    <t>CUENTAS POR PAGAR</t>
  </si>
  <si>
    <t>DEDUCCIONES Y RETENCIONES POR PAGAR</t>
  </si>
  <si>
    <t>TOTAL PASIVOS CORRIENTES</t>
  </si>
  <si>
    <t>PASIVOS  NO CORRIENTES</t>
  </si>
  <si>
    <t>PROVISION POR PAGAR A L. PLAZO</t>
  </si>
  <si>
    <t>TOTAL PASIVOS NO CORRIENTES</t>
  </si>
  <si>
    <t>TOTAL PASIVOS</t>
  </si>
  <si>
    <t>PATRIMONIO</t>
  </si>
  <si>
    <t>PATRIMONIO INSTITUCIONAL</t>
  </si>
  <si>
    <t>TOTAL DEL  PATRIMONIO</t>
  </si>
  <si>
    <t>TOTAL PASIVOS Y PATRIMONIO</t>
  </si>
  <si>
    <t>TRANSFERENCIA DE CAPITAL</t>
  </si>
  <si>
    <t>RESULTADOS DEL PERIODO</t>
  </si>
  <si>
    <t>MATERIALES Y SUMINISTROS</t>
  </si>
  <si>
    <t>RESULTADOS EJERCICIOS ANTERIORES</t>
  </si>
  <si>
    <t>BALANCE GENERAL COMPARATIVO</t>
  </si>
  <si>
    <t>CONSEJO NACIONAL DE ZONAS FRANCAS DE EXPORTACION</t>
  </si>
  <si>
    <t>VALORES RD$</t>
  </si>
  <si>
    <t>ENERO</t>
  </si>
  <si>
    <t>AL 28 DE FEBRERO 2018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</si>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</sst>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/>
    <xf numFmtId="49" fontId="1" fillId="0" borderId="0" xfId="0" applyNumberFormat="1" applyFont="1" applyAlignment="1"/>
    <xf numFmtId="49" fontId="1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4" fontId="1" fillId="0" borderId="0" xfId="0" applyNumberFormat="1" applyFont="1"/>
    <xf numFmtId="4" fontId="1" fillId="0" borderId="0" xfId="0" applyNumberFormat="1" applyFont="1" applyBorder="1"/>
    <xf numFmtId="4" fontId="1" fillId="0" borderId="1" xfId="0" applyNumberFormat="1" applyFont="1" applyBorder="1"/>
    <xf numFmtId="4" fontId="4" fillId="0" borderId="2" xfId="0" applyNumberFormat="1" applyFont="1" applyBorder="1"/>
    <xf numFmtId="49" fontId="4" fillId="0" borderId="0" xfId="0" applyNumberFormat="1" applyFont="1" applyAlignment="1"/>
    <xf numFmtId="4" fontId="4" fillId="0" borderId="3" xfId="0" applyNumberFormat="1" applyFont="1" applyBorder="1"/>
    <xf numFmtId="4" fontId="4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49" fontId="4" fillId="0" borderId="0" xfId="0" applyNumberFormat="1" applyFont="1" applyAlignment="1">
      <alignment horizontal="center" wrapText="1"/>
    </xf>
    <xf numFmtId="4" fontId="4" fillId="0" borderId="0" xfId="0" applyNumberFormat="1" applyFont="1" applyBorder="1"/>
    <xf numFmtId="4" fontId="2" fillId="0" borderId="0" xfId="0" applyNumberFormat="1" applyFont="1"/>
    <xf numFmtId="0" fontId="3" fillId="0" borderId="0" xfId="0" applyFont="1" applyAlignment="1">
      <alignment horizontal="center"/>
    </xf>
    <xf numFmtId="43" fontId="2" fillId="0" borderId="0" xfId="1" applyFont="1"/>
    <xf numFmtId="4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361950</xdr:colOff>
      <xdr:row>2</xdr:row>
      <xdr:rowOff>133351</xdr:rowOff>
    </xdr:to>
    <xdr:pic>
      <xdr:nvPicPr>
        <xdr:cNvPr id="3" name="Imagen 2" descr="LOGO  transparente cnzfe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904875" cy="5334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topLeftCell="A11" zoomScaleNormal="100" workbookViewId="0">
      <selection activeCell="N29" sqref="N29"/>
    </sheetView>
  </sheetViews>
  <sheetFormatPr baseColWidth="10" defaultColWidth="11.42578125" defaultRowHeight="15.75" x14ac:dyDescent="0.25"/>
  <cols>
    <col min="1" max="1" width="8.140625" style="1" customWidth="1"/>
    <col min="2" max="2" width="28.140625" style="2" customWidth="1"/>
    <col min="3" max="3" width="16.140625" style="1" customWidth="1"/>
    <col min="4" max="4" width="15.42578125" style="1" customWidth="1"/>
    <col min="5" max="5" width="5.42578125" style="1" customWidth="1"/>
    <col min="6" max="6" width="17.42578125" style="1" customWidth="1"/>
    <col min="7" max="7" width="11.42578125" style="1"/>
    <col min="8" max="8" width="15.5703125" style="1" bestFit="1" customWidth="1"/>
    <col min="9" max="16384" width="11.42578125" style="1"/>
  </cols>
  <sheetData>
    <row r="1" spans="1:8" x14ac:dyDescent="0.25">
      <c r="A1" s="22"/>
      <c r="B1" s="22"/>
      <c r="C1" s="22"/>
      <c r="D1" s="22"/>
      <c r="E1" s="22"/>
      <c r="F1" s="22"/>
    </row>
    <row r="2" spans="1:8" s="14" customFormat="1" ht="15.75" customHeight="1" x14ac:dyDescent="0.25">
      <c r="A2" s="23" t="s">
        <v>28</v>
      </c>
      <c r="B2" s="23"/>
      <c r="C2" s="23"/>
      <c r="D2" s="23"/>
      <c r="E2" s="23"/>
      <c r="F2" s="23"/>
      <c r="G2" s="15"/>
    </row>
    <row r="3" spans="1:8" s="14" customFormat="1" ht="15.75" customHeight="1" x14ac:dyDescent="0.25">
      <c r="A3" s="23" t="s">
        <v>27</v>
      </c>
      <c r="B3" s="23" t="s">
        <v>27</v>
      </c>
      <c r="C3" s="23"/>
      <c r="D3" s="23"/>
      <c r="E3" s="23"/>
      <c r="F3" s="23"/>
      <c r="G3" s="15"/>
    </row>
    <row r="4" spans="1:8" s="14" customFormat="1" ht="15.75" customHeight="1" x14ac:dyDescent="0.25">
      <c r="A4" s="23" t="s">
        <v>31</v>
      </c>
      <c r="B4" s="23"/>
      <c r="C4" s="23"/>
      <c r="D4" s="23"/>
      <c r="E4" s="23"/>
      <c r="F4" s="23"/>
      <c r="G4" s="15"/>
    </row>
    <row r="5" spans="1:8" s="14" customFormat="1" ht="15.75" customHeight="1" x14ac:dyDescent="0.25">
      <c r="A5" s="24" t="s">
        <v>29</v>
      </c>
      <c r="B5" s="24"/>
      <c r="C5" s="24"/>
      <c r="D5" s="24"/>
      <c r="E5" s="24"/>
      <c r="F5" s="24"/>
      <c r="G5" s="16"/>
    </row>
    <row r="7" spans="1:8" x14ac:dyDescent="0.25">
      <c r="B7" s="11" t="s">
        <v>0</v>
      </c>
      <c r="C7" s="4"/>
      <c r="D7" s="5" t="s">
        <v>32</v>
      </c>
      <c r="E7" s="6"/>
      <c r="F7" s="19" t="s">
        <v>30</v>
      </c>
    </row>
    <row r="8" spans="1:8" x14ac:dyDescent="0.25">
      <c r="B8" s="11" t="s">
        <v>1</v>
      </c>
    </row>
    <row r="9" spans="1:8" x14ac:dyDescent="0.25">
      <c r="B9" s="3" t="s">
        <v>2</v>
      </c>
      <c r="D9" s="7">
        <v>83776321.829999998</v>
      </c>
      <c r="F9" s="7">
        <v>76293912.030000001</v>
      </c>
    </row>
    <row r="10" spans="1:8" x14ac:dyDescent="0.25">
      <c r="B10" s="3" t="s">
        <v>3</v>
      </c>
      <c r="D10" s="8">
        <f>100000+10086037.21+130814.28+8449751.91+2189911.55</f>
        <v>20956514.949999999</v>
      </c>
      <c r="F10" s="8">
        <v>23001696.5</v>
      </c>
    </row>
    <row r="11" spans="1:8" ht="16.5" thickBot="1" x14ac:dyDescent="0.3">
      <c r="B11" s="3" t="s">
        <v>25</v>
      </c>
      <c r="D11" s="9">
        <v>1378143.08</v>
      </c>
      <c r="F11" s="9">
        <v>1596461.33</v>
      </c>
    </row>
    <row r="12" spans="1:8" x14ac:dyDescent="0.25">
      <c r="B12" s="11" t="s">
        <v>4</v>
      </c>
      <c r="C12" s="6"/>
      <c r="D12" s="13">
        <f>SUM(D9:D11)</f>
        <v>106110979.86</v>
      </c>
      <c r="E12" s="6"/>
      <c r="F12" s="13">
        <f>SUM(F9:F11)</f>
        <v>100892069.86</v>
      </c>
      <c r="H12" s="18"/>
    </row>
    <row r="13" spans="1:8" x14ac:dyDescent="0.25">
      <c r="B13" s="11"/>
      <c r="C13" s="6"/>
      <c r="D13" s="13"/>
      <c r="E13" s="6"/>
      <c r="F13" s="13"/>
    </row>
    <row r="14" spans="1:8" x14ac:dyDescent="0.25">
      <c r="B14" s="11" t="s">
        <v>5</v>
      </c>
    </row>
    <row r="15" spans="1:8" x14ac:dyDescent="0.25">
      <c r="B15" s="3" t="s">
        <v>6</v>
      </c>
      <c r="D15" s="7">
        <f>16724680.74</f>
        <v>16724680.74</v>
      </c>
      <c r="F15" s="7">
        <v>17147353.5</v>
      </c>
    </row>
    <row r="16" spans="1:8" x14ac:dyDescent="0.25">
      <c r="B16" s="3" t="s">
        <v>7</v>
      </c>
      <c r="D16" s="7">
        <f>772034.12+316847.69+10000</f>
        <v>1098881.81</v>
      </c>
      <c r="F16" s="7">
        <f>821428.05+269886.57</f>
        <v>1091314.6200000001</v>
      </c>
      <c r="H16" s="20"/>
    </row>
    <row r="17" spans="2:8" x14ac:dyDescent="0.25">
      <c r="B17" s="11" t="s">
        <v>8</v>
      </c>
      <c r="C17" s="6"/>
      <c r="D17" s="10">
        <f>SUM(D15:D16)</f>
        <v>17823562.550000001</v>
      </c>
      <c r="E17" s="6"/>
      <c r="F17" s="10">
        <f>SUM(F15:F16)</f>
        <v>18238668.120000001</v>
      </c>
    </row>
    <row r="18" spans="2:8" ht="16.5" thickBot="1" x14ac:dyDescent="0.3">
      <c r="B18" s="11" t="s">
        <v>9</v>
      </c>
      <c r="C18" s="6"/>
      <c r="D18" s="12">
        <f>+D12+D17</f>
        <v>123934542.41</v>
      </c>
      <c r="E18" s="6"/>
      <c r="F18" s="12">
        <f>+F12+F17</f>
        <v>119130737.98</v>
      </c>
      <c r="H18" s="21">
        <f>+D18-123934542.41</f>
        <v>0</v>
      </c>
    </row>
    <row r="19" spans="2:8" ht="16.5" thickTop="1" x14ac:dyDescent="0.25">
      <c r="B19" s="11"/>
      <c r="C19" s="6"/>
      <c r="D19" s="17"/>
      <c r="E19" s="6"/>
      <c r="F19" s="17"/>
    </row>
    <row r="20" spans="2:8" x14ac:dyDescent="0.25">
      <c r="B20" s="11" t="s">
        <v>10</v>
      </c>
      <c r="D20" s="18"/>
      <c r="F20" s="18"/>
    </row>
    <row r="21" spans="2:8" x14ac:dyDescent="0.25">
      <c r="B21" s="11" t="s">
        <v>11</v>
      </c>
    </row>
    <row r="22" spans="2:8" x14ac:dyDescent="0.25">
      <c r="B22" s="3" t="s">
        <v>12</v>
      </c>
      <c r="D22" s="7">
        <f>4582284.85+8392042.74</f>
        <v>12974327.59</v>
      </c>
      <c r="F22" s="7">
        <v>12348059.91</v>
      </c>
    </row>
    <row r="23" spans="2:8" x14ac:dyDescent="0.25">
      <c r="B23" s="3" t="s">
        <v>13</v>
      </c>
      <c r="D23" s="7">
        <f>143923.79+954923.65+663325+954923.65</f>
        <v>2717096.09</v>
      </c>
      <c r="F23" s="7">
        <f>114209.94+1142521.16+479196.16</f>
        <v>1735927.2599999998</v>
      </c>
    </row>
    <row r="24" spans="2:8" x14ac:dyDescent="0.25">
      <c r="B24" s="11" t="s">
        <v>14</v>
      </c>
      <c r="C24" s="6"/>
      <c r="D24" s="10">
        <f>SUM(D22:D23)</f>
        <v>15691423.68</v>
      </c>
      <c r="E24" s="6"/>
      <c r="F24" s="10">
        <f>SUM(F22:F23)</f>
        <v>14083987.17</v>
      </c>
    </row>
    <row r="25" spans="2:8" x14ac:dyDescent="0.25">
      <c r="B25" s="11"/>
      <c r="C25" s="6"/>
      <c r="D25" s="17"/>
      <c r="E25" s="6"/>
      <c r="F25" s="17"/>
    </row>
    <row r="26" spans="2:8" x14ac:dyDescent="0.25">
      <c r="B26" s="3" t="s">
        <v>15</v>
      </c>
      <c r="D26" s="7"/>
      <c r="F26" s="7"/>
    </row>
    <row r="27" spans="2:8" x14ac:dyDescent="0.25">
      <c r="B27" s="3" t="s">
        <v>16</v>
      </c>
      <c r="D27" s="7">
        <v>34468627.109999999</v>
      </c>
      <c r="F27" s="7">
        <v>34680010.520000003</v>
      </c>
    </row>
    <row r="28" spans="2:8" x14ac:dyDescent="0.25">
      <c r="B28" s="11" t="s">
        <v>17</v>
      </c>
      <c r="C28" s="6"/>
      <c r="D28" s="10">
        <f>SUM(D27)</f>
        <v>34468627.109999999</v>
      </c>
      <c r="E28" s="6"/>
      <c r="F28" s="10">
        <f>SUM(F27)</f>
        <v>34680010.520000003</v>
      </c>
    </row>
    <row r="29" spans="2:8" x14ac:dyDescent="0.25">
      <c r="B29" s="11" t="s">
        <v>18</v>
      </c>
      <c r="D29" s="10">
        <f>+D24+D28</f>
        <v>50160050.789999999</v>
      </c>
      <c r="F29" s="10">
        <f>+F24+F28</f>
        <v>48763997.690000005</v>
      </c>
    </row>
    <row r="30" spans="2:8" x14ac:dyDescent="0.25">
      <c r="B30" s="11"/>
      <c r="D30" s="17"/>
      <c r="F30" s="17"/>
    </row>
    <row r="31" spans="2:8" x14ac:dyDescent="0.25">
      <c r="B31" s="11" t="s">
        <v>19</v>
      </c>
      <c r="D31" s="7"/>
      <c r="F31" s="7"/>
    </row>
    <row r="32" spans="2:8" x14ac:dyDescent="0.25">
      <c r="B32" s="3" t="s">
        <v>20</v>
      </c>
      <c r="D32" s="7">
        <v>160814</v>
      </c>
      <c r="E32" s="4"/>
      <c r="F32" s="7">
        <v>160814</v>
      </c>
    </row>
    <row r="33" spans="2:8" ht="15" hidden="1" customHeight="1" x14ac:dyDescent="0.25">
      <c r="B33" s="3" t="s">
        <v>23</v>
      </c>
      <c r="D33" s="7">
        <v>0</v>
      </c>
      <c r="E33" s="4"/>
      <c r="F33" s="7">
        <v>0</v>
      </c>
    </row>
    <row r="34" spans="2:8" x14ac:dyDescent="0.25">
      <c r="B34" s="3" t="s">
        <v>26</v>
      </c>
      <c r="D34" s="7">
        <f>+F36-D32</f>
        <v>70205926.290000007</v>
      </c>
      <c r="E34" s="4"/>
      <c r="F34" s="7">
        <v>70278383.840000004</v>
      </c>
      <c r="H34" s="18"/>
    </row>
    <row r="35" spans="2:8" x14ac:dyDescent="0.25">
      <c r="B35" s="3" t="s">
        <v>24</v>
      </c>
      <c r="D35" s="7">
        <v>3407751.33</v>
      </c>
      <c r="E35" s="4"/>
      <c r="F35" s="7">
        <v>-72457.55</v>
      </c>
    </row>
    <row r="36" spans="2:8" x14ac:dyDescent="0.25">
      <c r="B36" s="11" t="s">
        <v>21</v>
      </c>
      <c r="C36" s="6"/>
      <c r="D36" s="10">
        <f>SUM(D32:D35)</f>
        <v>73774491.620000005</v>
      </c>
      <c r="E36" s="6"/>
      <c r="F36" s="10">
        <f>SUM(F32:F35)</f>
        <v>70366740.290000007</v>
      </c>
    </row>
    <row r="37" spans="2:8" ht="16.5" thickBot="1" x14ac:dyDescent="0.3">
      <c r="B37" s="11" t="s">
        <v>22</v>
      </c>
      <c r="C37" s="6"/>
      <c r="D37" s="12">
        <f>+D36+D29</f>
        <v>123934542.41</v>
      </c>
      <c r="E37" s="6"/>
      <c r="F37" s="12">
        <f>+F36+F29</f>
        <v>119130737.98000002</v>
      </c>
    </row>
    <row r="38" spans="2:8" ht="16.5" thickTop="1" x14ac:dyDescent="0.25"/>
    <row r="39" spans="2:8" x14ac:dyDescent="0.25">
      <c r="D39" s="18"/>
    </row>
  </sheetData>
  <mergeCells count="5">
    <mergeCell ref="A1:F1"/>
    <mergeCell ref="A2:F2"/>
    <mergeCell ref="A3:F3"/>
    <mergeCell ref="A4:F4"/>
    <mergeCell ref="A5:F5"/>
  </mergeCells>
  <pageMargins left="0.7" right="0.7" top="1.32" bottom="1.55" header="0.55000000000000004" footer="1.0900000000000001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Figuereo</dc:creator>
  <cp:lastModifiedBy>Edita Peña</cp:lastModifiedBy>
  <cp:lastPrinted>2018-03-09T21:33:52Z</cp:lastPrinted>
  <dcterms:created xsi:type="dcterms:W3CDTF">2016-05-06T18:55:52Z</dcterms:created>
  <dcterms:modified xsi:type="dcterms:W3CDTF">2018-03-09T21:37:03Z</dcterms:modified>
</cp:coreProperties>
</file>