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e.pena\Desktop\ESCRITORIO\PAG.WEB\AÑO 2024\MAYO 2024\"/>
    </mc:Choice>
  </mc:AlternateContent>
  <xr:revisionPtr revIDLastSave="0" documentId="13_ncr:1_{DAEAFE2C-6DE9-4525-BECA-13328B13A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8" i="2"/>
  <c r="B31" i="2"/>
  <c r="B29" i="2"/>
  <c r="B15" i="2"/>
  <c r="D43" i="2"/>
  <c r="D44" i="2" s="1"/>
  <c r="D37" i="2"/>
  <c r="D31" i="2"/>
  <c r="D32" i="2" s="1"/>
  <c r="D38" i="2" s="1"/>
  <c r="D46" i="2" s="1"/>
  <c r="D24" i="2"/>
  <c r="D15" i="2"/>
  <c r="D18" i="2" s="1"/>
  <c r="D25" i="2" s="1"/>
  <c r="B24" i="2"/>
  <c r="B37" i="2" l="1"/>
  <c r="B44" i="2" l="1"/>
  <c r="C41" i="2" l="1"/>
  <c r="C38" i="2"/>
  <c r="B18" i="2"/>
  <c r="E14" i="2"/>
  <c r="B32" i="2" l="1"/>
  <c r="B46" i="2" s="1"/>
  <c r="B25" i="2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<sst xmlns="http://schemas.openxmlformats.org/spreadsheetml/2006/main" count="38" uniqueCount="38">
  <si>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</si>
  <si>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</si>
  <si>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</si>
  <si>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</si>
  <si>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</si>
  <si>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</si>
  <si>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</si>
  <si>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</si>
  <si>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</si>
  <si>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</si>
  <si>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</si>
  <si>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</si>
  <si>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</si>
  <si>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</si>
  <si>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</si>
  <si>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</si>
  <si>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</si>
  <si>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</si>
  <si>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</si>
  <si>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</si>
  <si>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</si>
  <si>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</si>
  <si>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</si>
  <si>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</si>
  <si>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</si>
  <si>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</si>
  <si>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</si>
  <si>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</si>
  <si>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</si>
  <si>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</si>
  <si>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</si>
  <si>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</si>
  <si>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</si>
  <si>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</si>
  <si>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ABRIL</t>
  </si>
  <si>
    <t>Resultados positivos (ahorro) / negativo (desahorro)</t>
  </si>
  <si>
    <t>MAYO</t>
  </si>
  <si>
    <t>Al  31 DE MAYO Y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</si>
</sst>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I9" sqref="I9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24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23</v>
      </c>
      <c r="B6" s="32"/>
      <c r="C6" s="32"/>
      <c r="D6" s="32"/>
      <c r="E6" s="32"/>
    </row>
    <row r="7" spans="1:6" ht="12.75" customHeight="1" x14ac:dyDescent="0.2">
      <c r="A7" s="32" t="s">
        <v>22</v>
      </c>
      <c r="B7" s="32"/>
      <c r="C7" s="32"/>
      <c r="D7" s="32"/>
      <c r="E7" s="32"/>
    </row>
    <row r="8" spans="1:6" ht="12.75" customHeight="1" x14ac:dyDescent="0.2">
      <c r="A8" s="32" t="s">
        <v>37</v>
      </c>
      <c r="B8" s="32"/>
      <c r="C8" s="32"/>
      <c r="D8" s="32"/>
      <c r="E8" s="32"/>
    </row>
    <row r="9" spans="1:6" ht="12.75" customHeight="1" x14ac:dyDescent="0.2">
      <c r="A9" s="32" t="s">
        <v>21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34</v>
      </c>
    </row>
    <row r="12" spans="1:6" x14ac:dyDescent="0.2">
      <c r="A12" s="7" t="s">
        <v>20</v>
      </c>
      <c r="B12" s="2"/>
      <c r="C12" s="2"/>
      <c r="D12" s="2"/>
    </row>
    <row r="13" spans="1:6" x14ac:dyDescent="0.2">
      <c r="A13" s="7" t="s">
        <v>19</v>
      </c>
      <c r="B13" s="2"/>
      <c r="C13" s="2"/>
      <c r="D13" s="2"/>
    </row>
    <row r="14" spans="1:6" x14ac:dyDescent="0.2">
      <c r="A14" s="2" t="s">
        <v>18</v>
      </c>
      <c r="B14" s="17">
        <v>148721244.47999999</v>
      </c>
      <c r="C14" s="16"/>
      <c r="D14" s="17">
        <v>149911128.21000001</v>
      </c>
      <c r="E14" s="18">
        <f>B14-D14</f>
        <v>-1189883.7300000191</v>
      </c>
    </row>
    <row r="15" spans="1:6" x14ac:dyDescent="0.2">
      <c r="A15" s="2" t="s">
        <v>17</v>
      </c>
      <c r="B15" s="17">
        <f>255847.26+1541589.1+545296.71+117017.84+73150+170319.36-170319.36+342317.73+522632.71</f>
        <v>3397851.35</v>
      </c>
      <c r="C15" s="16"/>
      <c r="D15" s="17">
        <f>127923.63+4817222.2+341891.52+5236700</f>
        <v>10523737.35</v>
      </c>
      <c r="F15" s="25"/>
    </row>
    <row r="16" spans="1:6" x14ac:dyDescent="0.2">
      <c r="A16" s="2" t="s">
        <v>16</v>
      </c>
      <c r="B16" s="17">
        <v>2805332.69</v>
      </c>
      <c r="C16" s="16"/>
      <c r="D16" s="17">
        <v>3036809.2</v>
      </c>
    </row>
    <row r="17" spans="1:6" x14ac:dyDescent="0.2">
      <c r="A17" s="2" t="s">
        <v>15</v>
      </c>
      <c r="B17" s="19">
        <v>1528302.21</v>
      </c>
      <c r="C17" s="16"/>
      <c r="D17" s="19">
        <v>1977591.74</v>
      </c>
    </row>
    <row r="18" spans="1:6" x14ac:dyDescent="0.2">
      <c r="A18" s="7" t="s">
        <v>14</v>
      </c>
      <c r="B18" s="15">
        <f>SUM(B14:B17)</f>
        <v>156452730.72999999</v>
      </c>
      <c r="C18" s="16"/>
      <c r="D18" s="15">
        <f>SUM(D14:D17)</f>
        <v>165449266.5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13</v>
      </c>
      <c r="B20" s="10"/>
      <c r="C20" s="10"/>
      <c r="D20" s="10"/>
    </row>
    <row r="21" spans="1:6" x14ac:dyDescent="0.2">
      <c r="A21" s="2" t="s">
        <v>12</v>
      </c>
      <c r="B21" s="12">
        <v>6427066.9299999997</v>
      </c>
      <c r="C21" s="13"/>
      <c r="D21" s="12">
        <v>5803424.8300000001</v>
      </c>
    </row>
    <row r="22" spans="1:6" x14ac:dyDescent="0.2">
      <c r="A22" s="2" t="s">
        <v>25</v>
      </c>
      <c r="B22" s="12">
        <v>19760894.170000002</v>
      </c>
      <c r="C22" s="13"/>
      <c r="D22" s="12">
        <v>19973688.010000002</v>
      </c>
    </row>
    <row r="23" spans="1:6" x14ac:dyDescent="0.2">
      <c r="A23" s="2" t="s">
        <v>26</v>
      </c>
      <c r="B23" s="19">
        <v>25</v>
      </c>
      <c r="C23" s="13"/>
      <c r="D23" s="19">
        <v>25</v>
      </c>
    </row>
    <row r="24" spans="1:6" x14ac:dyDescent="0.2">
      <c r="A24" s="7" t="s">
        <v>11</v>
      </c>
      <c r="B24" s="5">
        <f>SUM(B21:B23)</f>
        <v>26187986.100000001</v>
      </c>
      <c r="C24" s="13"/>
      <c r="D24" s="5">
        <f>SUM(D21:D23)</f>
        <v>25777137.840000004</v>
      </c>
    </row>
    <row r="25" spans="1:6" ht="13.5" thickBot="1" x14ac:dyDescent="0.25">
      <c r="A25" s="7" t="s">
        <v>10</v>
      </c>
      <c r="B25" s="23">
        <f>+B18+B24</f>
        <v>182640716.82999998</v>
      </c>
      <c r="C25" s="8"/>
      <c r="D25" s="23">
        <f>+D18+D24</f>
        <v>191226404.34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9</v>
      </c>
      <c r="B27" s="27"/>
      <c r="C27" s="2"/>
      <c r="D27" s="27"/>
      <c r="F27" s="14"/>
    </row>
    <row r="28" spans="1:6" x14ac:dyDescent="0.2">
      <c r="A28" s="7" t="s">
        <v>8</v>
      </c>
      <c r="B28" s="28"/>
      <c r="C28" s="2"/>
      <c r="D28" s="28"/>
    </row>
    <row r="29" spans="1:6" x14ac:dyDescent="0.2">
      <c r="A29" s="2" t="s">
        <v>27</v>
      </c>
      <c r="B29" s="12">
        <f>10907680.78+1359218.07</f>
        <v>12266898.85</v>
      </c>
      <c r="C29" s="13"/>
      <c r="D29" s="12">
        <v>11446641.890000001</v>
      </c>
      <c r="F29" s="25"/>
    </row>
    <row r="30" spans="1:6" x14ac:dyDescent="0.2">
      <c r="A30" s="2" t="s">
        <v>28</v>
      </c>
      <c r="B30" s="12">
        <v>444281.22</v>
      </c>
      <c r="C30" s="4"/>
      <c r="D30" s="12">
        <v>1903034.94</v>
      </c>
    </row>
    <row r="31" spans="1:6" x14ac:dyDescent="0.2">
      <c r="A31" s="2" t="s">
        <v>29</v>
      </c>
      <c r="B31" s="19">
        <f>3070666.69+3070666.69+5607444.43+4255176.52</f>
        <v>16003954.329999998</v>
      </c>
      <c r="C31" s="4"/>
      <c r="D31" s="19">
        <f>470761.25+2473783.35+2473783.35+4991811.1+3647294.16+6598006.25</f>
        <v>20655439.460000001</v>
      </c>
    </row>
    <row r="32" spans="1:6" x14ac:dyDescent="0.2">
      <c r="A32" s="7" t="s">
        <v>7</v>
      </c>
      <c r="B32" s="11">
        <f>SUM(B29:B31)</f>
        <v>28715134.399999999</v>
      </c>
      <c r="C32" s="6"/>
      <c r="D32" s="11">
        <f>SUM(D29:D31)</f>
        <v>34005116.289999999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6</v>
      </c>
      <c r="B34" s="9"/>
      <c r="C34" s="10"/>
      <c r="D34" s="9"/>
    </row>
    <row r="35" spans="1:6" x14ac:dyDescent="0.2">
      <c r="A35" s="2" t="s">
        <v>30</v>
      </c>
      <c r="B35" s="12">
        <v>6661468.8799999999</v>
      </c>
      <c r="C35" s="10"/>
      <c r="D35" s="12">
        <v>6049735.2800000003</v>
      </c>
    </row>
    <row r="36" spans="1:6" x14ac:dyDescent="0.2">
      <c r="A36" s="2" t="s">
        <v>31</v>
      </c>
      <c r="B36" s="19">
        <v>9786869.1699999999</v>
      </c>
      <c r="C36" s="13"/>
      <c r="D36" s="19">
        <v>10992521.57</v>
      </c>
    </row>
    <row r="37" spans="1:6" x14ac:dyDescent="0.2">
      <c r="A37" s="7" t="s">
        <v>5</v>
      </c>
      <c r="B37" s="20">
        <f>SUM(B35:B36)</f>
        <v>16448338.050000001</v>
      </c>
      <c r="C37" s="10"/>
      <c r="D37" s="20">
        <f>SUM(D35:D36)</f>
        <v>17042256.850000001</v>
      </c>
    </row>
    <row r="38" spans="1:6" x14ac:dyDescent="0.2">
      <c r="A38" s="7" t="s">
        <v>4</v>
      </c>
      <c r="B38" s="11">
        <f>+B32+B37</f>
        <v>45163472.450000003</v>
      </c>
      <c r="C38" s="11">
        <f>+C37+C32</f>
        <v>0</v>
      </c>
      <c r="D38" s="11">
        <f>+D32+D37</f>
        <v>51047373.140000001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32</v>
      </c>
      <c r="B40" s="9"/>
      <c r="C40" s="10"/>
      <c r="D40" s="9"/>
    </row>
    <row r="41" spans="1:6" ht="14.45" customHeight="1" x14ac:dyDescent="0.2">
      <c r="A41" s="2" t="s">
        <v>3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35</v>
      </c>
      <c r="B42" s="21">
        <v>-2701786.82</v>
      </c>
      <c r="C42" s="22"/>
      <c r="D42" s="21">
        <v>8130489.4400000004</v>
      </c>
      <c r="F42" s="25"/>
    </row>
    <row r="43" spans="1:6" ht="12.95" customHeight="1" x14ac:dyDescent="0.2">
      <c r="A43" s="2" t="s">
        <v>2</v>
      </c>
      <c r="B43" s="19">
        <f>94457548-1792834+0.5-1519628-5695386+8130489+1</f>
        <v>93580190.5</v>
      </c>
      <c r="C43" s="13"/>
      <c r="D43" s="19">
        <f>94457548-1792834+0.5-1519628-5695386</f>
        <v>85449700.5</v>
      </c>
      <c r="F43" s="25"/>
    </row>
    <row r="44" spans="1:6" x14ac:dyDescent="0.2">
      <c r="A44" s="7" t="s">
        <v>1</v>
      </c>
      <c r="B44" s="5">
        <f>SUM(B41:B43)</f>
        <v>137477244.68000001</v>
      </c>
      <c r="C44" s="8"/>
      <c r="D44" s="5">
        <f>SUM(D41:D43)</f>
        <v>140179030.94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182640717.13</v>
      </c>
      <c r="C46" s="6"/>
      <c r="D46" s="23">
        <f>+D38+D44</f>
        <v>191226404.07999998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33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2024-02-12T22:38:26Z</cp:lastPrinted>
  <dcterms:created xsi:type="dcterms:W3CDTF">2021-09-09T17:03:34Z</dcterms:created>
  <dcterms:modified xsi:type="dcterms:W3CDTF">2024-06-14T19:13:00Z</dcterms:modified>
</cp:coreProperties>
</file>