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MARZO 22\"/>
    </mc:Choice>
  </mc:AlternateContent>
  <bookViews>
    <workbookView xWindow="0" yWindow="0" windowWidth="18264" windowHeight="6780" firstSheet="1" activeTab="4"/>
  </bookViews>
  <sheets>
    <sheet name="NOVIEMBRE" sheetId="2" r:id="rId1"/>
    <sheet name="DICIEMBRE" sheetId="3" r:id="rId2"/>
    <sheet name="ENERO" sheetId="4" r:id="rId3"/>
    <sheet name="FEBRERO" sheetId="5" r:id="rId4"/>
    <sheet name="MARZO" sheetId="7" r:id="rId5"/>
  </sheets>
  <definedNames>
    <definedName name="_xlnm._FilterDatabase" localSheetId="1" hidden="1">DICIEMBRE!$A$10:$Q$58</definedName>
    <definedName name="_xlnm._FilterDatabase" localSheetId="2" hidden="1">ENERO!$A$10:$H$31</definedName>
    <definedName name="_xlnm._FilterDatabase" localSheetId="3" hidden="1">FEBRERO!$A$10:$H$37</definedName>
    <definedName name="_xlnm._FilterDatabase" localSheetId="4" hidden="1">MARZO!$A$7:$H$46</definedName>
    <definedName name="_xlnm._FilterDatabase" localSheetId="0" hidden="1">NOVIEMBRE!$A$10:$Q$48</definedName>
    <definedName name="_xlnm.Print_Titles" localSheetId="1">DICIEMBRE!$1:$10</definedName>
    <definedName name="_xlnm.Print_Titles" localSheetId="2">ENERO!$1:$10</definedName>
    <definedName name="_xlnm.Print_Titles" localSheetId="3">FEBRERO!$1:$10</definedName>
    <definedName name="_xlnm.Print_Titles" localSheetId="4">MARZO!$1:$7</definedName>
    <definedName name="_xlnm.Print_Titles" localSheetId="0">NOVIEMBRE!$1:$10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7" l="1"/>
  <c r="H19" i="7"/>
  <c r="H35" i="7"/>
  <c r="H45" i="7"/>
  <c r="H14" i="7"/>
  <c r="H25" i="7"/>
  <c r="H37" i="7"/>
  <c r="H11" i="7"/>
  <c r="H24" i="7"/>
  <c r="H18" i="7"/>
  <c r="H26" i="7"/>
  <c r="H15" i="7"/>
  <c r="H16" i="7"/>
  <c r="H10" i="7"/>
  <c r="E32" i="7"/>
  <c r="H32" i="7" s="1"/>
  <c r="H22" i="7"/>
  <c r="H36" i="7"/>
  <c r="H42" i="7"/>
  <c r="H41" i="7"/>
  <c r="H28" i="7"/>
  <c r="H46" i="7"/>
  <c r="H44" i="7"/>
  <c r="H43" i="7"/>
  <c r="H40" i="7"/>
  <c r="H39" i="7"/>
  <c r="H38" i="7"/>
  <c r="H34" i="7"/>
  <c r="H33" i="7"/>
  <c r="H31" i="7"/>
  <c r="H30" i="7"/>
  <c r="H29" i="7"/>
  <c r="H27" i="7"/>
  <c r="H23" i="7"/>
  <c r="H21" i="7"/>
  <c r="H20" i="7"/>
  <c r="H17" i="7"/>
  <c r="H13" i="7"/>
  <c r="H12" i="7"/>
  <c r="H9" i="7"/>
  <c r="H8" i="7"/>
  <c r="H13" i="5"/>
  <c r="H12" i="5"/>
  <c r="G39" i="5"/>
  <c r="H31" i="5"/>
  <c r="H17" i="5"/>
  <c r="H30" i="5"/>
  <c r="H19" i="5"/>
  <c r="H15" i="5"/>
  <c r="H23" i="5"/>
  <c r="H27" i="5"/>
  <c r="H20" i="5"/>
  <c r="H21" i="5"/>
  <c r="H33" i="5"/>
  <c r="H25" i="5"/>
  <c r="H16" i="5"/>
  <c r="E39" i="5"/>
  <c r="H37" i="5"/>
  <c r="H36" i="5"/>
  <c r="H35" i="5"/>
  <c r="H34" i="5"/>
  <c r="H32" i="5"/>
  <c r="H29" i="5"/>
  <c r="H28" i="5"/>
  <c r="H26" i="5"/>
  <c r="H24" i="5"/>
  <c r="H22" i="5"/>
  <c r="H18" i="5"/>
  <c r="H14" i="5"/>
  <c r="E33" i="4"/>
  <c r="H14" i="4"/>
  <c r="H29" i="4"/>
  <c r="H30" i="4"/>
  <c r="E48" i="7" l="1"/>
  <c r="H48" i="7"/>
  <c r="H11" i="5"/>
  <c r="H39" i="5" s="1"/>
  <c r="G16" i="4"/>
  <c r="H16" i="4" s="1"/>
  <c r="H31" i="4" l="1"/>
  <c r="H28" i="4"/>
  <c r="H27" i="4"/>
  <c r="H26" i="4"/>
  <c r="H25" i="4"/>
  <c r="H24" i="4"/>
  <c r="H23" i="4"/>
  <c r="H22" i="4"/>
  <c r="G21" i="4"/>
  <c r="H21" i="4" s="1"/>
  <c r="H20" i="4"/>
  <c r="H19" i="4"/>
  <c r="H18" i="4"/>
  <c r="H17" i="4"/>
  <c r="H15" i="4"/>
  <c r="H13" i="4"/>
  <c r="H12" i="4"/>
  <c r="G11" i="4"/>
  <c r="G33" i="4" s="1"/>
  <c r="G60" i="3"/>
  <c r="H11" i="4" l="1"/>
  <c r="H33" i="4" s="1"/>
  <c r="E60" i="3"/>
  <c r="H50" i="2" l="1"/>
  <c r="H47" i="3"/>
  <c r="H45" i="3" l="1"/>
  <c r="H42" i="3"/>
  <c r="H43" i="3"/>
  <c r="H44" i="3"/>
  <c r="H36" i="3"/>
  <c r="H35" i="3"/>
  <c r="H53" i="3"/>
  <c r="H20" i="3"/>
  <c r="H27" i="3"/>
  <c r="H51" i="3"/>
  <c r="H30" i="3"/>
  <c r="H12" i="3"/>
  <c r="H49" i="3"/>
  <c r="H57" i="3"/>
  <c r="H56" i="3"/>
  <c r="H29" i="3"/>
  <c r="H23" i="3"/>
  <c r="H16" i="3"/>
  <c r="H24" i="3" l="1"/>
  <c r="H58" i="3" l="1"/>
  <c r="H55" i="3"/>
  <c r="H54" i="3"/>
  <c r="H52" i="3"/>
  <c r="H50" i="3"/>
  <c r="H46" i="3"/>
  <c r="H41" i="3"/>
  <c r="H40" i="3"/>
  <c r="G39" i="3"/>
  <c r="H38" i="3"/>
  <c r="H37" i="3"/>
  <c r="H34" i="3"/>
  <c r="H33" i="3"/>
  <c r="H32" i="3"/>
  <c r="H31" i="3"/>
  <c r="H28" i="3"/>
  <c r="H26" i="3"/>
  <c r="H25" i="3"/>
  <c r="H22" i="3"/>
  <c r="H21" i="3"/>
  <c r="H19" i="3"/>
  <c r="H18" i="3"/>
  <c r="H17" i="3"/>
  <c r="H15" i="3"/>
  <c r="H14" i="3"/>
  <c r="H13" i="3"/>
  <c r="G11" i="3"/>
  <c r="G38" i="2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60" i="3" l="1"/>
  <c r="H48" i="3"/>
  <c r="H39" i="3"/>
  <c r="H11" i="3"/>
  <c r="H38" i="2"/>
  <c r="G50" i="2"/>
  <c r="H11" i="2"/>
  <c r="E50" i="2"/>
</calcChain>
</file>

<file path=xl/sharedStrings.xml><?xml version="1.0" encoding="utf-8"?>
<sst xmlns="http://schemas.openxmlformats.org/spreadsheetml/2006/main" count="800" uniqueCount="389">
  <si>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</si>
  <si>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</si>
  <si>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</si>
  <si>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</si>
  <si>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</si>
  <si>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</si>
  <si>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</si>
  <si>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</si>
  <si>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</si>
  <si>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</si>
  <si>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</si>
  <si>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</si>
  <si>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</si>
  <si>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</si>
  <si>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</si>
  <si>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</si>
  <si>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</si>
  <si>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</si>
  <si>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</si>
  <si>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</si>
  <si>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</si>
  <si>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</si>
  <si>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</si>
  <si>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</si>
  <si>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</si>
  <si>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</si>
  <si>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</si>
  <si>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</si>
  <si>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</si>
  <si>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</si>
  <si>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</si>
  <si>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</si>
  <si>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</si>
  <si>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</si>
  <si>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</si>
  <si>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</si>
  <si>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</si>
  <si>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</si>
  <si>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</si>
  <si>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</si>
  <si>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</si>
  <si>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</si>
  <si>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</si>
  <si>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</si>
  <si>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</si>
  <si>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</si>
  <si>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</si>
  <si>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</si>
  <si>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</si>
  <si>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</si>
  <si>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</si>
  <si>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</si>
  <si>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</si>
  <si>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</si>
  <si>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</si>
  <si>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</si>
  <si>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</si>
  <si>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</si>
  <si>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</si>
  <si>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</si>
  <si>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</si>
  <si>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</si>
  <si>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</si>
  <si>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</si>
  <si>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</si>
  <si>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</si>
  <si>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</si>
  <si>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</si>
  <si>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</si>
  <si>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</si>
  <si>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</si>
  <si>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</si>
  <si>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</si>
  <si>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</si>
  <si>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</si>
  <si>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</si>
  <si>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</si>
  <si>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</si>
  <si>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</si>
  <si>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</si>
  <si>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</si>
  <si>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</si>
  <si>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</si>
  <si>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</si>
  <si>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</si>
  <si>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</si>
  <si>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</si>
  <si>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</si>
  <si>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</si>
  <si>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</si>
  <si>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</si>
  <si>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</si>
  <si>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</si>
  <si>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</si>
  <si>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</si>
  <si>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</si>
  <si>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</si>
  <si>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</si>
  <si>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</si>
  <si>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</si>
  <si>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</si>
  <si>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</si>
  <si>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</si>
  <si>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</si>
  <si>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</si>
  <si>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</si>
  <si>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</si>
  <si>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</si>
  <si>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</si>
  <si>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</si>
  <si>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</si>
  <si>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</si>
  <si>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</si>
  <si>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</si>
  <si>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</si>
  <si>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</si>
  <si>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</si>
  <si>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</si>
  <si>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</si>
  <si>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</si>
  <si>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</si>
  <si>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</si>
  <si>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</si>
  <si>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</si>
  <si>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</si>
  <si>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</si>
  <si>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</si>
  <si>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</si>
  <si>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</si>
  <si>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</si>
  <si>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</si>
  <si>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</si>
  <si>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</si>
  <si>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</si>
  <si>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</si>
  <si>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</si>
  <si>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</si>
  <si>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</si>
  <si>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</si>
  <si>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</si>
  <si>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</si>
  <si>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</si>
  <si>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</si>
  <si>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</si>
  <si>
    <t>P/Servicios de internet No. 829-110-6594,0829-118-1864,  CENTRAL TELEF. correspondiente mes NOV/DIC 2021.</t>
  </si>
  <si>
    <t>B1500113376/114276/114413/B150115841/116856/115838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</si>
  <si>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</si>
  <si>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</si>
  <si>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</si>
  <si>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</si>
  <si>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</si>
  <si>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</si>
  <si>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</si>
  <si>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</si>
  <si>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</si>
  <si>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</si>
  <si>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</si>
  <si>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</si>
  <si>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</si>
  <si>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</si>
  <si>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</si>
  <si>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</si>
  <si>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</si>
  <si>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</si>
  <si>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</si>
  <si>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</si>
  <si>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</si>
  <si>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</si>
  <si>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</si>
  <si>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</si>
  <si>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</si>
  <si>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</si>
  <si>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</si>
  <si>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</si>
  <si>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</si>
  <si>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</si>
  <si>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</si>
  <si>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</si>
  <si>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</si>
  <si>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</si>
  <si>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</si>
  <si>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</si>
  <si>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</si>
  <si>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</si>
  <si>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</si>
  <si>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</si>
  <si>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</si>
  <si>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</si>
  <si>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</si>
  <si>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</si>
  <si>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</si>
  <si>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</si>
  <si>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</si>
  <si>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</si>
  <si>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</si>
  <si>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</si>
  <si>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</si>
  <si>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</si>
  <si>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</si>
  <si>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</si>
  <si>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</si>
  <si>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</si>
  <si>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</si>
  <si>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</si>
  <si>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</si>
  <si>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</si>
  <si>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</si>
  <si>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</si>
  <si>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</si>
  <si>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</si>
  <si>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</si>
  <si>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</si>
  <si>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</si>
  <si>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</si>
  <si>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</si>
  <si>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</si>
  <si>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</si>
  <si>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</si>
  <si>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</si>
  <si>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</si>
  <si>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</si>
  <si>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</si>
  <si>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</si>
  <si>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</si>
  <si>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</si>
  <si>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</si>
  <si>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</si>
  <si>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</si>
  <si>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</si>
  <si>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</si>
  <si>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</si>
  <si>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</si>
  <si>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</si>
  <si>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</si>
  <si>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</si>
  <si>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</si>
  <si>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</si>
  <si>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</si>
  <si>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</si>
  <si>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</si>
  <si>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</si>
  <si>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P</t>
  </si>
  <si>
    <t>CORRESPONDIENTE AL 31 DE ENERO 2022</t>
  </si>
  <si>
    <t>B1500006193</t>
  </si>
  <si>
    <t>31/01/22</t>
  </si>
  <si>
    <t>B1500085738/85702</t>
  </si>
  <si>
    <t>B1500021648/21567</t>
  </si>
  <si>
    <t>15/01/22</t>
  </si>
  <si>
    <t>B1500036671/36262</t>
  </si>
  <si>
    <t>28/12/21</t>
  </si>
  <si>
    <t>28/12/2021</t>
  </si>
  <si>
    <t>Flota Enero 2022</t>
  </si>
  <si>
    <t>23/12/2021</t>
  </si>
  <si>
    <t>B1500186201</t>
  </si>
  <si>
    <t>B1500008969/B1500009120</t>
  </si>
  <si>
    <t>27/12/21-27/01/22</t>
  </si>
  <si>
    <t>CONT/ALQ21</t>
  </si>
  <si>
    <t>05/01/22</t>
  </si>
  <si>
    <t>B1500030716</t>
  </si>
  <si>
    <t>CONT/B1500000137</t>
  </si>
  <si>
    <t>26/11/21</t>
  </si>
  <si>
    <t>UNIVERSIDAD APEC</t>
  </si>
  <si>
    <t>Pago maestria.</t>
  </si>
  <si>
    <t>B1500002316</t>
  </si>
  <si>
    <t>B1500001053</t>
  </si>
  <si>
    <t>CONTRATO 2790*75%</t>
  </si>
  <si>
    <t>UNIVERSIDAD NACIONAL PEDRO H. URENA</t>
  </si>
  <si>
    <t>28/04/21</t>
  </si>
  <si>
    <t>23/12/21</t>
  </si>
  <si>
    <t>26/01/22</t>
  </si>
  <si>
    <t>29/12/21</t>
  </si>
  <si>
    <t>B1500158823/158826/159840</t>
  </si>
  <si>
    <t>CORRESPONDIENTE AL 28 DE FEBRERO  2022</t>
  </si>
  <si>
    <t>28/02/22</t>
  </si>
  <si>
    <t>B1500009120/9193</t>
  </si>
  <si>
    <t>Flota Febrero 2022</t>
  </si>
  <si>
    <t>16/02/22</t>
  </si>
  <si>
    <t>28/01/2022</t>
  </si>
  <si>
    <t>P/Servicios de internet No. 829-110-6594,0829-118-1864,  CENTRAL TELEF. correspondiente mes feb. 2022.</t>
  </si>
  <si>
    <t>B1500161507/161510/162523</t>
  </si>
  <si>
    <t>18/02/22</t>
  </si>
  <si>
    <t>Compra alimentos y bebidas</t>
  </si>
  <si>
    <t>B1500114906/113780</t>
  </si>
  <si>
    <t xml:space="preserve">INDUSTRIAS BANILEJAS </t>
  </si>
  <si>
    <t>B1500008332</t>
  </si>
  <si>
    <t>B1500008583</t>
  </si>
  <si>
    <t>B1500037489/37062</t>
  </si>
  <si>
    <t xml:space="preserve">SEGURO BANRESERVAS </t>
  </si>
  <si>
    <t>Seguros institucion de incendios y lineas</t>
  </si>
  <si>
    <t>B1500033140/33141</t>
  </si>
  <si>
    <t>B1500021987/22044</t>
  </si>
  <si>
    <t>23/02/22</t>
  </si>
  <si>
    <t>25/02/22</t>
  </si>
  <si>
    <t>CONT3091/21-B1500000338/344</t>
  </si>
  <si>
    <t>31/12/21-31/01/22</t>
  </si>
  <si>
    <t>CONT4490/21-B1500000210/218</t>
  </si>
  <si>
    <t>24/02/22</t>
  </si>
  <si>
    <t>ICK GROUP SRL</t>
  </si>
  <si>
    <t>CONT/ALQ21/B1500000340/341</t>
  </si>
  <si>
    <t>Compra baterias</t>
  </si>
  <si>
    <t>B1500000058</t>
  </si>
  <si>
    <t>B1500087058/87096</t>
  </si>
  <si>
    <t>25/01/22-19/02/22</t>
  </si>
  <si>
    <t>B1500190853/195059</t>
  </si>
  <si>
    <t>19/01-01/02/22</t>
  </si>
  <si>
    <t>CONT.BS-0004321-2021/B1500000458/461</t>
  </si>
  <si>
    <t>26/02/22</t>
  </si>
  <si>
    <t>CONSULTORES EN SEGURIDAD TECNOLOGICA</t>
  </si>
  <si>
    <t>Renovacion licencias informaticas.</t>
  </si>
  <si>
    <t>B1500000080</t>
  </si>
  <si>
    <t>PADRON OFFICE SUPLY</t>
  </si>
  <si>
    <t>B1500000742</t>
  </si>
  <si>
    <t>CONT/B1500000854</t>
  </si>
  <si>
    <t>HUMANO SEGUROS S A</t>
  </si>
  <si>
    <t>CORRESPONDIENTE AL 31 DE MARZO 2022</t>
  </si>
  <si>
    <t xml:space="preserve">GTG INDUSTRIAL </t>
  </si>
  <si>
    <t>Sumistros de limpieza.</t>
  </si>
  <si>
    <t>22/03/22</t>
  </si>
  <si>
    <t>28/02-07/03/22</t>
  </si>
  <si>
    <t>B1500002295/2308</t>
  </si>
  <si>
    <t>ST CROIX SRL</t>
  </si>
  <si>
    <t>Articulos ferreteros.</t>
  </si>
  <si>
    <t>B1500000363</t>
  </si>
  <si>
    <t xml:space="preserve">SUNIX PETROLEO </t>
  </si>
  <si>
    <t>Combustibles.</t>
  </si>
  <si>
    <t>B1500076059</t>
  </si>
  <si>
    <t>MAXIBODEGAS</t>
  </si>
  <si>
    <t>B1500001040</t>
  </si>
  <si>
    <t>22/0322</t>
  </si>
  <si>
    <t>14/02/22</t>
  </si>
  <si>
    <t>P/Servicios de Publicidad.</t>
  </si>
  <si>
    <t>B1500003683</t>
  </si>
  <si>
    <t>B1500003342/3344/3383</t>
  </si>
  <si>
    <t xml:space="preserve">ALMONTE ACOSTA </t>
  </si>
  <si>
    <t>B1500000011</t>
  </si>
  <si>
    <t>19/03/22</t>
  </si>
  <si>
    <t>CASA DONA MARCIA CADOMA</t>
  </si>
  <si>
    <t>B1500000133</t>
  </si>
  <si>
    <t xml:space="preserve">FL BETANCES </t>
  </si>
  <si>
    <t>B1500000365</t>
  </si>
  <si>
    <t>Adquiiscion baterias para UPS.</t>
  </si>
  <si>
    <t>16/03/22</t>
  </si>
  <si>
    <t>Compra nevera, microondas y cristaleria.</t>
  </si>
  <si>
    <t>B1500113780/113796</t>
  </si>
  <si>
    <t>15/03/22</t>
  </si>
  <si>
    <t>13/01-16/02-15/03/22</t>
  </si>
  <si>
    <t>B150003213/87058/96</t>
  </si>
  <si>
    <t>EMPRESA DISTRIBUIDORA DE ELECTRICIDAD DEL ESTE S.A</t>
  </si>
  <si>
    <t>19/02-25/03/22</t>
  </si>
  <si>
    <t>B1500195059/200764</t>
  </si>
  <si>
    <t>Flota Marzo 2022</t>
  </si>
  <si>
    <t>17/03/22</t>
  </si>
  <si>
    <t>26/02/2022</t>
  </si>
  <si>
    <t>B1500009193/9298</t>
  </si>
  <si>
    <t>B1500038318/37489/37903</t>
  </si>
  <si>
    <t>CENTRO AUTOMOTRIZ REMESA, SRL</t>
  </si>
  <si>
    <t>Mantenimiento general vehiculos de la institucion.</t>
  </si>
  <si>
    <t>B1500001457</t>
  </si>
  <si>
    <t>31/03/22</t>
  </si>
  <si>
    <t>CONT2886/22-B1500000338/344/349</t>
  </si>
  <si>
    <t xml:space="preserve">ANTONIO P. HACHE </t>
  </si>
  <si>
    <t>B1500002379</t>
  </si>
  <si>
    <t xml:space="preserve">PONTIFICA UNIVERSIDAD CATOLICA MADRE Y MAESTRA </t>
  </si>
  <si>
    <t>10/03/22</t>
  </si>
  <si>
    <t>Pagos cursos tecnicos.</t>
  </si>
  <si>
    <t>B1500004827</t>
  </si>
  <si>
    <t xml:space="preserve">ENFOQUE DIGITAL </t>
  </si>
  <si>
    <t xml:space="preserve">Accesorios camaras fotograficos. </t>
  </si>
  <si>
    <t>14/03/22</t>
  </si>
  <si>
    <t>B1500000448/458</t>
  </si>
  <si>
    <t>30/03/22</t>
  </si>
  <si>
    <t>01/03/22</t>
  </si>
  <si>
    <t>B1500032132/31346</t>
  </si>
  <si>
    <t>B&amp;F MERCANTIL, SRL</t>
  </si>
  <si>
    <t>B1500000349</t>
  </si>
  <si>
    <t>26/03/22</t>
  </si>
  <si>
    <t>B1500000081</t>
  </si>
  <si>
    <t>24/03/22</t>
  </si>
  <si>
    <t>CONT/B1500000157</t>
  </si>
  <si>
    <t>21/03/22</t>
  </si>
  <si>
    <t>B1500008654</t>
  </si>
  <si>
    <t xml:space="preserve">VIAMAR </t>
  </si>
  <si>
    <t>CON/4179/22</t>
  </si>
  <si>
    <t>28/03/22</t>
  </si>
  <si>
    <t>B1500022374/22560</t>
  </si>
  <si>
    <t>29/03/22</t>
  </si>
  <si>
    <t>CONT.BS-0004321-2021/B1500000468</t>
  </si>
  <si>
    <t>23/03/22</t>
  </si>
  <si>
    <t>B1500001718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</si>
</sst>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3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0" xfId="0" applyFont="1" applyFill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3" fontId="4" fillId="0" borderId="0" xfId="1" applyFont="1" applyAlignment="1"/>
    <xf numFmtId="43" fontId="3" fillId="0" borderId="0" xfId="1" applyFont="1" applyAlignment="1"/>
    <xf numFmtId="43" fontId="6" fillId="2" borderId="1" xfId="1" applyFont="1" applyFill="1" applyBorder="1" applyAlignment="1"/>
    <xf numFmtId="43" fontId="0" fillId="3" borderId="1" xfId="1" applyFont="1" applyFill="1" applyBorder="1" applyAlignment="1"/>
    <xf numFmtId="43" fontId="8" fillId="3" borderId="1" xfId="1" applyFont="1" applyFill="1" applyBorder="1" applyAlignment="1"/>
    <xf numFmtId="4" fontId="0" fillId="3" borderId="1" xfId="0" applyNumberFormat="1" applyFill="1" applyBorder="1" applyAlignment="1"/>
    <xf numFmtId="43" fontId="2" fillId="2" borderId="1" xfId="1" applyFont="1" applyFill="1" applyBorder="1" applyAlignment="1"/>
  </cellXfs>
  <cellStyles count="3">
    <cellStyle name="Comma 2" xfId="2"/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339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63</xdr:row>
      <xdr:rowOff>124904</xdr:rowOff>
    </xdr:from>
    <xdr:to>
      <xdr:col>5</xdr:col>
      <xdr:colOff>431081</xdr:colOff>
      <xdr:row>69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576F38E-CB7E-4F8B-9FE6-E50EE01FCC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36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66B83A0C-7F34-42FB-AA40-8565BF94932E}"/>
            </a:ext>
          </a:extLst>
        </xdr:cNvPr>
        <xdr:cNvSpPr txBox="1">
          <a:spLocks noChangeArrowheads="1"/>
        </xdr:cNvSpPr>
      </xdr:nvSpPr>
      <xdr:spPr bwMode="auto">
        <a:xfrm>
          <a:off x="697302" y="8486993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36</xdr:row>
      <xdr:rowOff>124904</xdr:rowOff>
    </xdr:from>
    <xdr:to>
      <xdr:col>5</xdr:col>
      <xdr:colOff>431081</xdr:colOff>
      <xdr:row>42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71809D0-9554-4AE9-8E49-058BDDBB0592}"/>
            </a:ext>
          </a:extLst>
        </xdr:cNvPr>
        <xdr:cNvSpPr txBox="1">
          <a:spLocks noChangeArrowheads="1"/>
        </xdr:cNvSpPr>
      </xdr:nvSpPr>
      <xdr:spPr bwMode="auto">
        <a:xfrm>
          <a:off x="7185353" y="8496878"/>
          <a:ext cx="4364912" cy="9815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97BDDCC-27E0-4164-BF9D-5F9356058F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42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C27EDF0B-DA5B-42B6-846C-BA7C43D00065}"/>
            </a:ext>
          </a:extLst>
        </xdr:cNvPr>
        <xdr:cNvSpPr txBox="1">
          <a:spLocks noChangeArrowheads="1"/>
        </xdr:cNvSpPr>
      </xdr:nvSpPr>
      <xdr:spPr bwMode="auto">
        <a:xfrm>
          <a:off x="697302" y="8468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42</xdr:row>
      <xdr:rowOff>124904</xdr:rowOff>
    </xdr:from>
    <xdr:to>
      <xdr:col>5</xdr:col>
      <xdr:colOff>431081</xdr:colOff>
      <xdr:row>48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7F78F4C-FB9D-4D84-8ED3-35D10097B381}"/>
            </a:ext>
          </a:extLst>
        </xdr:cNvPr>
        <xdr:cNvSpPr txBox="1">
          <a:spLocks noChangeArrowheads="1"/>
        </xdr:cNvSpPr>
      </xdr:nvSpPr>
      <xdr:spPr bwMode="auto">
        <a:xfrm>
          <a:off x="7183348" y="8478329"/>
          <a:ext cx="43634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0</xdr:rowOff>
    </xdr:from>
    <xdr:to>
      <xdr:col>0</xdr:col>
      <xdr:colOff>2837448</xdr:colOff>
      <xdr:row>5</xdr:row>
      <xdr:rowOff>112796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00D8DD2-0324-4599-A887-285AE7D979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51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A647F90-5741-49A3-AB21-5D9675506373}"/>
            </a:ext>
          </a:extLst>
        </xdr:cNvPr>
        <xdr:cNvSpPr txBox="1">
          <a:spLocks noChangeArrowheads="1"/>
        </xdr:cNvSpPr>
      </xdr:nvSpPr>
      <xdr:spPr bwMode="auto">
        <a:xfrm>
          <a:off x="697302" y="9611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51</xdr:row>
      <xdr:rowOff>124904</xdr:rowOff>
    </xdr:from>
    <xdr:to>
      <xdr:col>5</xdr:col>
      <xdr:colOff>431081</xdr:colOff>
      <xdr:row>57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CD62FD96-F520-4737-B19E-6983E377A311}"/>
            </a:ext>
          </a:extLst>
        </xdr:cNvPr>
        <xdr:cNvSpPr txBox="1">
          <a:spLocks noChangeArrowheads="1"/>
        </xdr:cNvSpPr>
      </xdr:nvSpPr>
      <xdr:spPr bwMode="auto">
        <a:xfrm>
          <a:off x="7764373" y="9621329"/>
          <a:ext cx="46301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106" zoomScaleNormal="106" workbookViewId="0">
      <pane ySplit="1" topLeftCell="A14" activePane="bottomLeft" state="frozen"/>
      <selection pane="bottomLeft" activeCell="C22" sqref="C22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94" t="s">
        <v>0</v>
      </c>
      <c r="B5" s="94"/>
      <c r="C5" s="94"/>
      <c r="D5" s="94"/>
      <c r="E5" s="94"/>
      <c r="F5" s="94"/>
      <c r="G5" s="94"/>
      <c r="H5" s="94"/>
      <c r="J5" s="3"/>
    </row>
    <row r="6" spans="1:17" ht="21" x14ac:dyDescent="0.4">
      <c r="A6" s="94" t="s">
        <v>69</v>
      </c>
      <c r="B6" s="94"/>
      <c r="C6" s="94"/>
      <c r="D6" s="94"/>
      <c r="E6" s="94"/>
      <c r="F6" s="94"/>
      <c r="G6" s="94"/>
      <c r="H6" s="94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94" t="s">
        <v>68</v>
      </c>
      <c r="B7" s="94"/>
      <c r="C7" s="94"/>
      <c r="D7" s="94"/>
      <c r="E7" s="94"/>
      <c r="F7" s="94"/>
      <c r="G7" s="94"/>
      <c r="H7" s="94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95" t="s">
        <v>66</v>
      </c>
      <c r="B9" s="95"/>
      <c r="C9" s="95"/>
      <c r="D9" s="95"/>
      <c r="E9" s="95"/>
      <c r="F9" s="95"/>
      <c r="G9" s="95"/>
      <c r="H9" s="95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5.75" customHeight="1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30.75" customHeight="1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95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95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" si="1">SUM(G11:G49)</f>
        <v>3682693.8500000006</v>
      </c>
      <c r="H50" s="18">
        <f>SUM(H11:H49)</f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4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95" zoomScaleNormal="95" workbookViewId="0">
      <pane ySplit="1" topLeftCell="A17" activePane="bottomLeft" state="frozen"/>
      <selection pane="bottomLeft" activeCell="A20" sqref="A20:C20"/>
    </sheetView>
  </sheetViews>
  <sheetFormatPr baseColWidth="10" defaultColWidth="11.5546875" defaultRowHeight="13.8" x14ac:dyDescent="0.3"/>
  <cols>
    <col min="1" max="1" width="46.109375" style="22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94" t="s">
        <v>0</v>
      </c>
      <c r="B5" s="94"/>
      <c r="C5" s="94"/>
      <c r="D5" s="94"/>
      <c r="E5" s="94"/>
      <c r="F5" s="94"/>
      <c r="G5" s="94"/>
      <c r="H5" s="94"/>
      <c r="J5" s="3"/>
    </row>
    <row r="6" spans="1:17" ht="21" x14ac:dyDescent="0.4">
      <c r="A6" s="94" t="s">
        <v>240</v>
      </c>
      <c r="B6" s="94"/>
      <c r="C6" s="94"/>
      <c r="D6" s="94"/>
      <c r="E6" s="94"/>
      <c r="F6" s="94"/>
      <c r="G6" s="94"/>
      <c r="H6" s="94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94" t="s">
        <v>68</v>
      </c>
      <c r="B7" s="94"/>
      <c r="C7" s="94"/>
      <c r="D7" s="94"/>
      <c r="E7" s="94"/>
      <c r="F7" s="94"/>
      <c r="G7" s="94"/>
      <c r="H7" s="94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56"/>
      <c r="B8" s="57"/>
      <c r="C8" s="27"/>
      <c r="D8" s="27"/>
      <c r="E8" s="56"/>
      <c r="F8" s="56"/>
      <c r="G8" s="56"/>
      <c r="H8" s="56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95" t="s">
        <v>66</v>
      </c>
      <c r="B9" s="95"/>
      <c r="C9" s="95"/>
      <c r="D9" s="95"/>
      <c r="E9" s="95"/>
      <c r="F9" s="95"/>
      <c r="G9" s="95"/>
      <c r="H9" s="95"/>
      <c r="I9" s="3"/>
      <c r="J9" s="3"/>
      <c r="K9" s="3"/>
      <c r="L9" s="3"/>
      <c r="M9" s="3"/>
      <c r="N9" s="3"/>
      <c r="O9" s="3"/>
      <c r="Q9" s="3"/>
    </row>
    <row r="10" spans="1:17" s="6" customFormat="1" ht="7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59" t="s">
        <v>65</v>
      </c>
      <c r="B11" s="60">
        <v>44328</v>
      </c>
      <c r="C11" s="61" t="s">
        <v>54</v>
      </c>
      <c r="D11" s="61" t="s">
        <v>195</v>
      </c>
      <c r="E11" s="62">
        <v>175748.8</v>
      </c>
      <c r="F11" s="60">
        <v>44551</v>
      </c>
      <c r="G11" s="65">
        <f>+E11</f>
        <v>175748.8</v>
      </c>
      <c r="H11" s="63">
        <f>+E11-G11</f>
        <v>0</v>
      </c>
    </row>
    <row r="12" spans="1:17" s="34" customFormat="1" ht="14.4" x14ac:dyDescent="0.3">
      <c r="A12" s="59" t="s">
        <v>180</v>
      </c>
      <c r="B12" s="60">
        <v>44359</v>
      </c>
      <c r="C12" s="61" t="s">
        <v>181</v>
      </c>
      <c r="D12" s="61" t="s">
        <v>182</v>
      </c>
      <c r="E12" s="62">
        <v>290046.13</v>
      </c>
      <c r="F12" s="60">
        <v>44555</v>
      </c>
      <c r="G12" s="62">
        <v>290046.13</v>
      </c>
      <c r="H12" s="63">
        <f>+E12-G12</f>
        <v>0</v>
      </c>
    </row>
    <row r="13" spans="1:17" s="34" customFormat="1" ht="28.8" x14ac:dyDescent="0.3">
      <c r="A13" s="59" t="s">
        <v>41</v>
      </c>
      <c r="B13" s="66" t="s">
        <v>109</v>
      </c>
      <c r="C13" s="61" t="s">
        <v>45</v>
      </c>
      <c r="D13" s="67" t="s">
        <v>4</v>
      </c>
      <c r="E13" s="63">
        <v>2541800</v>
      </c>
      <c r="F13" s="66" t="s">
        <v>212</v>
      </c>
      <c r="G13" s="68">
        <v>849387.5</v>
      </c>
      <c r="H13" s="63">
        <f t="shared" ref="H13:H58" si="0">+E13-G13</f>
        <v>1692412.5</v>
      </c>
      <c r="I13" s="39"/>
      <c r="J13" s="39"/>
      <c r="K13" s="40"/>
      <c r="L13" s="40"/>
      <c r="M13" s="40"/>
      <c r="N13" s="41"/>
      <c r="P13" s="42"/>
      <c r="Q13" s="42"/>
    </row>
    <row r="14" spans="1:17" s="34" customFormat="1" ht="14.4" x14ac:dyDescent="0.3">
      <c r="A14" s="59" t="s">
        <v>61</v>
      </c>
      <c r="B14" s="66" t="s">
        <v>204</v>
      </c>
      <c r="C14" s="61" t="s">
        <v>58</v>
      </c>
      <c r="D14" s="69" t="s">
        <v>205</v>
      </c>
      <c r="E14" s="62">
        <v>714</v>
      </c>
      <c r="F14" s="60">
        <v>41271</v>
      </c>
      <c r="G14" s="65">
        <v>714</v>
      </c>
      <c r="H14" s="63">
        <f t="shared" si="0"/>
        <v>0</v>
      </c>
    </row>
    <row r="15" spans="1:17" s="34" customFormat="1" ht="14.4" x14ac:dyDescent="0.3">
      <c r="A15" s="59" t="s">
        <v>62</v>
      </c>
      <c r="B15" s="60">
        <v>44208</v>
      </c>
      <c r="C15" s="61" t="s">
        <v>55</v>
      </c>
      <c r="D15" s="69" t="s">
        <v>176</v>
      </c>
      <c r="E15" s="62">
        <v>600000</v>
      </c>
      <c r="F15" s="60">
        <v>44561</v>
      </c>
      <c r="G15" s="65">
        <v>600000</v>
      </c>
      <c r="H15" s="63">
        <f t="shared" si="0"/>
        <v>0</v>
      </c>
      <c r="K15" s="58"/>
    </row>
    <row r="16" spans="1:17" s="34" customFormat="1" ht="14.4" x14ac:dyDescent="0.3">
      <c r="A16" s="59" t="s">
        <v>159</v>
      </c>
      <c r="B16" s="60">
        <v>44531</v>
      </c>
      <c r="C16" s="61" t="s">
        <v>160</v>
      </c>
      <c r="D16" s="69" t="s">
        <v>161</v>
      </c>
      <c r="E16" s="62">
        <v>16512.16</v>
      </c>
      <c r="F16" s="70">
        <v>44554</v>
      </c>
      <c r="G16" s="62">
        <v>16512.16</v>
      </c>
      <c r="H16" s="63">
        <f t="shared" si="0"/>
        <v>0</v>
      </c>
      <c r="K16" s="58"/>
    </row>
    <row r="17" spans="1:17" s="34" customFormat="1" ht="14.4" x14ac:dyDescent="0.3">
      <c r="A17" s="59" t="s">
        <v>103</v>
      </c>
      <c r="B17" s="60" t="s">
        <v>189</v>
      </c>
      <c r="C17" s="71" t="s">
        <v>53</v>
      </c>
      <c r="D17" s="69" t="s">
        <v>104</v>
      </c>
      <c r="E17" s="62">
        <v>8475</v>
      </c>
      <c r="F17" s="70">
        <v>44539</v>
      </c>
      <c r="G17" s="62">
        <v>8475</v>
      </c>
      <c r="H17" s="6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59" t="s">
        <v>51</v>
      </c>
      <c r="B18" s="72" t="s">
        <v>81</v>
      </c>
      <c r="C18" s="67" t="s">
        <v>52</v>
      </c>
      <c r="D18" s="69" t="s">
        <v>80</v>
      </c>
      <c r="E18" s="62">
        <v>50002.5</v>
      </c>
      <c r="F18" s="70">
        <v>44538</v>
      </c>
      <c r="G18" s="62">
        <v>50002.5</v>
      </c>
      <c r="H18" s="63">
        <f t="shared" si="0"/>
        <v>0</v>
      </c>
      <c r="I18" s="39"/>
      <c r="J18" s="39"/>
      <c r="K18" s="40"/>
      <c r="L18" s="40"/>
      <c r="M18" s="40"/>
      <c r="N18" s="41"/>
      <c r="P18" s="42"/>
      <c r="Q18" s="42"/>
    </row>
    <row r="19" spans="1:17" s="34" customFormat="1" ht="14.4" x14ac:dyDescent="0.3">
      <c r="A19" s="59" t="s">
        <v>121</v>
      </c>
      <c r="B19" s="60">
        <v>44531</v>
      </c>
      <c r="C19" s="67" t="s">
        <v>122</v>
      </c>
      <c r="D19" s="69" t="s">
        <v>162</v>
      </c>
      <c r="E19" s="62">
        <v>660</v>
      </c>
      <c r="F19" s="70">
        <v>44555</v>
      </c>
      <c r="G19" s="65">
        <v>660</v>
      </c>
      <c r="H19" s="63">
        <f t="shared" si="0"/>
        <v>0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14.4" x14ac:dyDescent="0.3">
      <c r="A20" s="59" t="s">
        <v>221</v>
      </c>
      <c r="B20" s="60" t="s">
        <v>222</v>
      </c>
      <c r="C20" s="67" t="s">
        <v>223</v>
      </c>
      <c r="D20" s="69" t="s">
        <v>224</v>
      </c>
      <c r="E20" s="62">
        <v>10811.84</v>
      </c>
      <c r="F20" s="70">
        <v>44561</v>
      </c>
      <c r="G20" s="65">
        <v>10811.84</v>
      </c>
      <c r="H20" s="63">
        <f t="shared" si="0"/>
        <v>0</v>
      </c>
      <c r="I20" s="39"/>
      <c r="J20" s="39"/>
      <c r="K20" s="40"/>
      <c r="L20" s="40"/>
      <c r="M20" s="40"/>
      <c r="N20" s="41"/>
      <c r="P20" s="42"/>
      <c r="Q20" s="42"/>
    </row>
    <row r="21" spans="1:17" s="34" customFormat="1" ht="14.4" x14ac:dyDescent="0.3">
      <c r="A21" s="59" t="s">
        <v>143</v>
      </c>
      <c r="B21" s="60">
        <v>44538</v>
      </c>
      <c r="C21" s="61" t="s">
        <v>217</v>
      </c>
      <c r="D21" s="69" t="s">
        <v>218</v>
      </c>
      <c r="E21" s="62">
        <v>64780.36</v>
      </c>
      <c r="F21" s="70">
        <v>44561</v>
      </c>
      <c r="G21" s="62">
        <v>64780.36</v>
      </c>
      <c r="H21" s="63">
        <f t="shared" si="0"/>
        <v>0</v>
      </c>
    </row>
    <row r="22" spans="1:17" s="34" customFormat="1" ht="14.4" x14ac:dyDescent="0.3">
      <c r="A22" s="59" t="s">
        <v>214</v>
      </c>
      <c r="B22" s="72" t="s">
        <v>76</v>
      </c>
      <c r="C22" s="67" t="s">
        <v>213</v>
      </c>
      <c r="D22" s="69" t="s">
        <v>215</v>
      </c>
      <c r="E22" s="62">
        <v>1245472.6599999999</v>
      </c>
      <c r="F22" s="60">
        <v>44545</v>
      </c>
      <c r="G22" s="65">
        <v>1245472.6599999999</v>
      </c>
      <c r="H22" s="63">
        <f t="shared" si="0"/>
        <v>0</v>
      </c>
      <c r="I22" s="39"/>
      <c r="J22" s="39"/>
      <c r="K22" s="40"/>
      <c r="L22" s="40"/>
      <c r="M22" s="40"/>
      <c r="N22" s="41"/>
      <c r="P22" s="42"/>
      <c r="Q22" s="42"/>
    </row>
    <row r="23" spans="1:17" s="34" customFormat="1" ht="14.4" x14ac:dyDescent="0.3">
      <c r="A23" s="59" t="s">
        <v>163</v>
      </c>
      <c r="B23" s="60">
        <v>44537</v>
      </c>
      <c r="C23" s="67" t="s">
        <v>164</v>
      </c>
      <c r="D23" s="69" t="s">
        <v>165</v>
      </c>
      <c r="E23" s="62">
        <v>199284.29</v>
      </c>
      <c r="F23" s="70">
        <v>44561</v>
      </c>
      <c r="G23" s="62">
        <v>199284.29</v>
      </c>
      <c r="H23" s="63">
        <f t="shared" si="0"/>
        <v>0</v>
      </c>
      <c r="I23" s="39"/>
      <c r="J23" s="39"/>
      <c r="K23" s="40"/>
      <c r="L23" s="40"/>
      <c r="M23" s="40"/>
      <c r="N23" s="41"/>
      <c r="P23" s="42"/>
      <c r="Q23" s="42"/>
    </row>
    <row r="24" spans="1:17" s="34" customFormat="1" ht="14.4" x14ac:dyDescent="0.3">
      <c r="A24" s="59" t="s">
        <v>146</v>
      </c>
      <c r="B24" s="60">
        <v>44558</v>
      </c>
      <c r="C24" s="67" t="s">
        <v>147</v>
      </c>
      <c r="D24" s="69" t="s">
        <v>148</v>
      </c>
      <c r="E24" s="62">
        <v>392409.44</v>
      </c>
      <c r="F24" s="60">
        <v>11685</v>
      </c>
      <c r="G24" s="65">
        <v>0</v>
      </c>
      <c r="H24" s="63">
        <f t="shared" si="0"/>
        <v>392409.44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33.75" customHeight="1" x14ac:dyDescent="0.3">
      <c r="A25" s="59" t="s">
        <v>15</v>
      </c>
      <c r="B25" s="60">
        <v>44561</v>
      </c>
      <c r="C25" s="71" t="s">
        <v>144</v>
      </c>
      <c r="D25" s="67" t="s">
        <v>145</v>
      </c>
      <c r="E25" s="63">
        <v>511327.79</v>
      </c>
      <c r="F25" s="60">
        <v>44561</v>
      </c>
      <c r="G25" s="68">
        <v>255739.89</v>
      </c>
      <c r="H25" s="63">
        <f t="shared" si="0"/>
        <v>255587.89999999997</v>
      </c>
    </row>
    <row r="26" spans="1:17" s="34" customFormat="1" ht="14.4" x14ac:dyDescent="0.3">
      <c r="A26" s="59" t="s">
        <v>138</v>
      </c>
      <c r="B26" s="60">
        <v>44359</v>
      </c>
      <c r="C26" s="69" t="s">
        <v>111</v>
      </c>
      <c r="D26" s="69" t="s">
        <v>216</v>
      </c>
      <c r="E26" s="62">
        <v>111413.68</v>
      </c>
      <c r="F26" s="60">
        <v>44560</v>
      </c>
      <c r="G26" s="65">
        <v>111413.68</v>
      </c>
      <c r="H26" s="63">
        <f t="shared" si="0"/>
        <v>0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59" t="s">
        <v>201</v>
      </c>
      <c r="B27" s="73">
        <v>44451</v>
      </c>
      <c r="C27" s="69" t="s">
        <v>203</v>
      </c>
      <c r="D27" s="72" t="s">
        <v>202</v>
      </c>
      <c r="E27" s="62">
        <v>84533.9</v>
      </c>
      <c r="F27" s="60">
        <v>44559</v>
      </c>
      <c r="G27" s="62">
        <v>84533.9</v>
      </c>
      <c r="H27" s="63">
        <f t="shared" si="0"/>
        <v>0</v>
      </c>
      <c r="I27" s="39"/>
      <c r="J27" s="39"/>
      <c r="K27" s="40"/>
      <c r="L27" s="40"/>
      <c r="M27" s="40"/>
      <c r="N27" s="41"/>
      <c r="P27" s="42"/>
      <c r="Q27" s="42"/>
    </row>
    <row r="28" spans="1:17" s="34" customFormat="1" ht="14.4" x14ac:dyDescent="0.3">
      <c r="A28" s="59" t="s">
        <v>158</v>
      </c>
      <c r="B28" s="60">
        <v>44533</v>
      </c>
      <c r="C28" s="61" t="s">
        <v>59</v>
      </c>
      <c r="D28" s="61" t="s">
        <v>157</v>
      </c>
      <c r="E28" s="62">
        <v>3277.5</v>
      </c>
      <c r="F28" s="60">
        <v>44551</v>
      </c>
      <c r="G28" s="62">
        <v>3277.5</v>
      </c>
      <c r="H28" s="63">
        <f t="shared" si="0"/>
        <v>0</v>
      </c>
    </row>
    <row r="29" spans="1:17" s="64" customFormat="1" ht="14.4" x14ac:dyDescent="0.3">
      <c r="A29" s="59" t="s">
        <v>166</v>
      </c>
      <c r="B29" s="60">
        <v>44533</v>
      </c>
      <c r="C29" s="61" t="s">
        <v>59</v>
      </c>
      <c r="D29" s="61" t="s">
        <v>167</v>
      </c>
      <c r="E29" s="62">
        <v>3515</v>
      </c>
      <c r="F29" s="60">
        <v>44561</v>
      </c>
      <c r="G29" s="62">
        <v>3515</v>
      </c>
      <c r="H29" s="63">
        <f t="shared" si="0"/>
        <v>0</v>
      </c>
    </row>
    <row r="30" spans="1:17" s="64" customFormat="1" ht="14.4" x14ac:dyDescent="0.3">
      <c r="A30" s="59" t="s">
        <v>63</v>
      </c>
      <c r="B30" s="60" t="s">
        <v>190</v>
      </c>
      <c r="C30" s="61" t="s">
        <v>191</v>
      </c>
      <c r="D30" s="61" t="s">
        <v>192</v>
      </c>
      <c r="E30" s="62">
        <v>127471</v>
      </c>
      <c r="F30" s="60">
        <v>44561</v>
      </c>
      <c r="G30" s="62">
        <v>127471</v>
      </c>
      <c r="H30" s="63">
        <f t="shared" si="0"/>
        <v>0</v>
      </c>
    </row>
    <row r="31" spans="1:17" s="34" customFormat="1" ht="14.4" x14ac:dyDescent="0.3">
      <c r="A31" s="59" t="s">
        <v>16</v>
      </c>
      <c r="B31" s="72" t="s">
        <v>156</v>
      </c>
      <c r="C31" s="69" t="s">
        <v>49</v>
      </c>
      <c r="D31" s="69" t="s">
        <v>211</v>
      </c>
      <c r="E31" s="62">
        <v>52815.18</v>
      </c>
      <c r="F31" s="60">
        <v>44559</v>
      </c>
      <c r="G31" s="68">
        <v>52815.18</v>
      </c>
      <c r="H31" s="63">
        <f t="shared" si="0"/>
        <v>0</v>
      </c>
      <c r="I31" s="39"/>
      <c r="J31" s="39"/>
      <c r="K31" s="40"/>
      <c r="L31" s="40"/>
      <c r="M31" s="40"/>
      <c r="N31" s="46"/>
      <c r="P31" s="42"/>
      <c r="Q31" s="42"/>
    </row>
    <row r="32" spans="1:17" s="34" customFormat="1" ht="14.4" x14ac:dyDescent="0.3">
      <c r="A32" s="59" t="s">
        <v>89</v>
      </c>
      <c r="B32" s="60">
        <v>44561</v>
      </c>
      <c r="C32" s="67" t="s">
        <v>116</v>
      </c>
      <c r="D32" s="69" t="s">
        <v>155</v>
      </c>
      <c r="E32" s="62">
        <v>511330.89</v>
      </c>
      <c r="F32" s="60">
        <v>44544</v>
      </c>
      <c r="G32" s="65">
        <v>253441.45</v>
      </c>
      <c r="H32" s="63">
        <f t="shared" si="0"/>
        <v>257889.44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59" t="s">
        <v>106</v>
      </c>
      <c r="B33" s="60">
        <v>44420</v>
      </c>
      <c r="C33" s="61" t="s">
        <v>149</v>
      </c>
      <c r="D33" s="61" t="s">
        <v>150</v>
      </c>
      <c r="E33" s="62">
        <v>39802.92</v>
      </c>
      <c r="F33" s="60">
        <v>44559</v>
      </c>
      <c r="G33" s="62">
        <v>39802.92</v>
      </c>
      <c r="H33" s="63">
        <f t="shared" si="0"/>
        <v>0</v>
      </c>
    </row>
    <row r="34" spans="1:17" s="34" customFormat="1" ht="14.4" x14ac:dyDescent="0.3">
      <c r="A34" s="59" t="s">
        <v>70</v>
      </c>
      <c r="B34" s="66" t="s">
        <v>71</v>
      </c>
      <c r="C34" s="61" t="s">
        <v>72</v>
      </c>
      <c r="D34" s="69" t="s">
        <v>73</v>
      </c>
      <c r="E34" s="63">
        <v>54443.4</v>
      </c>
      <c r="F34" s="66" t="s">
        <v>168</v>
      </c>
      <c r="G34" s="68">
        <v>54443.4</v>
      </c>
      <c r="H34" s="63">
        <f t="shared" si="0"/>
        <v>0</v>
      </c>
      <c r="I34" s="39"/>
      <c r="J34" s="39"/>
      <c r="K34" s="40"/>
      <c r="L34" s="40"/>
      <c r="M34" s="40"/>
      <c r="N34" s="41"/>
      <c r="P34" s="42"/>
      <c r="Q34" s="42"/>
    </row>
    <row r="35" spans="1:17" s="34" customFormat="1" ht="14.4" x14ac:dyDescent="0.3">
      <c r="A35" s="59" t="s">
        <v>226</v>
      </c>
      <c r="B35" s="66" t="s">
        <v>172</v>
      </c>
      <c r="C35" s="61" t="s">
        <v>227</v>
      </c>
      <c r="D35" s="69" t="s">
        <v>228</v>
      </c>
      <c r="E35" s="63">
        <v>31017.84</v>
      </c>
      <c r="F35" s="66" t="s">
        <v>153</v>
      </c>
      <c r="G35" s="68">
        <v>31017.84</v>
      </c>
      <c r="H35" s="63">
        <f t="shared" si="0"/>
        <v>0</v>
      </c>
      <c r="I35" s="39"/>
      <c r="J35" s="39"/>
      <c r="K35" s="40"/>
      <c r="L35" s="40"/>
      <c r="M35" s="40"/>
      <c r="N35" s="41"/>
      <c r="P35" s="42"/>
      <c r="Q35" s="42"/>
    </row>
    <row r="36" spans="1:17" s="34" customFormat="1" ht="14.4" x14ac:dyDescent="0.3">
      <c r="A36" s="59" t="s">
        <v>229</v>
      </c>
      <c r="B36" s="66" t="s">
        <v>198</v>
      </c>
      <c r="C36" s="61" t="s">
        <v>230</v>
      </c>
      <c r="D36" s="69" t="s">
        <v>231</v>
      </c>
      <c r="E36" s="63">
        <v>129239</v>
      </c>
      <c r="F36" s="66" t="s">
        <v>232</v>
      </c>
      <c r="G36" s="68">
        <v>129239</v>
      </c>
      <c r="H36" s="63">
        <f t="shared" si="0"/>
        <v>0</v>
      </c>
      <c r="I36" s="39"/>
      <c r="J36" s="39"/>
      <c r="K36" s="40"/>
      <c r="L36" s="40"/>
      <c r="M36" s="40"/>
      <c r="N36" s="41"/>
      <c r="P36" s="42"/>
      <c r="Q36" s="42"/>
    </row>
    <row r="37" spans="1:17" s="34" customFormat="1" ht="14.4" x14ac:dyDescent="0.3">
      <c r="A37" s="59" t="s">
        <v>18</v>
      </c>
      <c r="B37" s="66" t="s">
        <v>152</v>
      </c>
      <c r="C37" s="61" t="s">
        <v>151</v>
      </c>
      <c r="D37" s="69" t="s">
        <v>154</v>
      </c>
      <c r="E37" s="63">
        <v>82441.679999999993</v>
      </c>
      <c r="F37" s="66" t="s">
        <v>153</v>
      </c>
      <c r="G37" s="68">
        <v>10877.5</v>
      </c>
      <c r="H37" s="63">
        <f t="shared" si="0"/>
        <v>71564.179999999993</v>
      </c>
      <c r="I37" s="39"/>
      <c r="J37" s="39"/>
      <c r="K37" s="40"/>
      <c r="L37" s="40"/>
      <c r="M37" s="40"/>
      <c r="N37" s="42"/>
      <c r="P37" s="42"/>
      <c r="Q37" s="42"/>
    </row>
    <row r="38" spans="1:17" s="34" customFormat="1" ht="14.4" x14ac:dyDescent="0.3">
      <c r="A38" s="59" t="s">
        <v>113</v>
      </c>
      <c r="B38" s="60" t="s">
        <v>209</v>
      </c>
      <c r="C38" s="61" t="s">
        <v>114</v>
      </c>
      <c r="D38" s="61" t="s">
        <v>115</v>
      </c>
      <c r="E38" s="62">
        <v>114256.75</v>
      </c>
      <c r="F38" s="72" t="s">
        <v>96</v>
      </c>
      <c r="G38" s="65">
        <v>123452.5</v>
      </c>
      <c r="H38" s="63">
        <f t="shared" si="0"/>
        <v>-9195.75</v>
      </c>
    </row>
    <row r="39" spans="1:17" s="34" customFormat="1" ht="14.4" x14ac:dyDescent="0.3">
      <c r="A39" s="59" t="s">
        <v>60</v>
      </c>
      <c r="B39" s="60">
        <v>44208</v>
      </c>
      <c r="C39" s="69" t="s">
        <v>56</v>
      </c>
      <c r="D39" s="69" t="s">
        <v>210</v>
      </c>
      <c r="E39" s="62">
        <v>151409.53</v>
      </c>
      <c r="F39" s="60">
        <v>44551</v>
      </c>
      <c r="G39" s="65">
        <f>+E39</f>
        <v>151409.53</v>
      </c>
      <c r="H39" s="6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74" t="s">
        <v>21</v>
      </c>
      <c r="B40" s="60">
        <v>44175</v>
      </c>
      <c r="C40" s="75" t="s">
        <v>50</v>
      </c>
      <c r="D40" s="75" t="s">
        <v>20</v>
      </c>
      <c r="E40" s="63">
        <v>6308.12</v>
      </c>
      <c r="F40" s="62">
        <v>0</v>
      </c>
      <c r="G40" s="68">
        <v>0</v>
      </c>
      <c r="H40" s="63">
        <f t="shared" si="0"/>
        <v>6308.12</v>
      </c>
    </row>
    <row r="41" spans="1:17" s="34" customFormat="1" ht="14.4" x14ac:dyDescent="0.3">
      <c r="A41" s="59" t="s">
        <v>95</v>
      </c>
      <c r="B41" s="60" t="s">
        <v>198</v>
      </c>
      <c r="C41" s="69" t="s">
        <v>199</v>
      </c>
      <c r="D41" s="69" t="s">
        <v>200</v>
      </c>
      <c r="E41" s="62">
        <v>507446.58</v>
      </c>
      <c r="F41" s="60">
        <v>44539</v>
      </c>
      <c r="G41" s="62">
        <v>507446.58</v>
      </c>
      <c r="H41" s="6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59" t="s">
        <v>233</v>
      </c>
      <c r="B42" s="60">
        <v>44481</v>
      </c>
      <c r="C42" s="69" t="s">
        <v>234</v>
      </c>
      <c r="D42" s="69" t="s">
        <v>235</v>
      </c>
      <c r="E42" s="62">
        <v>32490</v>
      </c>
      <c r="F42" s="60">
        <v>44560</v>
      </c>
      <c r="G42" s="62">
        <v>32490</v>
      </c>
      <c r="H42" s="63">
        <f t="shared" si="0"/>
        <v>0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59" t="s">
        <v>22</v>
      </c>
      <c r="B43" s="72" t="s">
        <v>183</v>
      </c>
      <c r="C43" s="69" t="s">
        <v>47</v>
      </c>
      <c r="D43" s="69" t="s">
        <v>184</v>
      </c>
      <c r="E43" s="63">
        <v>257334.54</v>
      </c>
      <c r="F43" s="72" t="s">
        <v>23</v>
      </c>
      <c r="G43" s="68">
        <v>31410.38</v>
      </c>
      <c r="H43" s="63">
        <f t="shared" si="0"/>
        <v>225924.16</v>
      </c>
      <c r="I43" s="39"/>
      <c r="J43" s="39"/>
      <c r="K43" s="40"/>
      <c r="L43" s="40"/>
      <c r="M43" s="40"/>
      <c r="N43" s="46"/>
      <c r="P43" s="42"/>
      <c r="Q43" s="42"/>
    </row>
    <row r="44" spans="1:17" s="34" customFormat="1" ht="14.4" x14ac:dyDescent="0.3">
      <c r="A44" s="59" t="s">
        <v>185</v>
      </c>
      <c r="B44" s="72" t="s">
        <v>186</v>
      </c>
      <c r="C44" s="69" t="s">
        <v>188</v>
      </c>
      <c r="D44" s="69" t="s">
        <v>187</v>
      </c>
      <c r="E44" s="63">
        <v>13826.6</v>
      </c>
      <c r="F44" s="60">
        <v>44561</v>
      </c>
      <c r="G44" s="63">
        <v>13826.6</v>
      </c>
      <c r="H44" s="63">
        <f t="shared" si="0"/>
        <v>0</v>
      </c>
      <c r="I44" s="39"/>
      <c r="J44" s="39"/>
      <c r="K44" s="40"/>
      <c r="L44" s="40"/>
      <c r="M44" s="40"/>
      <c r="N44" s="46"/>
      <c r="P44" s="42"/>
      <c r="Q44" s="42"/>
    </row>
    <row r="45" spans="1:17" s="34" customFormat="1" ht="14.4" x14ac:dyDescent="0.3">
      <c r="A45" s="59" t="s">
        <v>236</v>
      </c>
      <c r="B45" s="72" t="s">
        <v>237</v>
      </c>
      <c r="C45" s="69" t="s">
        <v>238</v>
      </c>
      <c r="D45" s="69" t="s">
        <v>239</v>
      </c>
      <c r="E45" s="63">
        <v>858938.19</v>
      </c>
      <c r="F45" s="60">
        <v>44561</v>
      </c>
      <c r="G45" s="63">
        <v>858938.19</v>
      </c>
      <c r="H45" s="63">
        <f t="shared" si="0"/>
        <v>0</v>
      </c>
      <c r="I45" s="39"/>
      <c r="J45" s="39"/>
      <c r="K45" s="40"/>
      <c r="L45" s="40"/>
      <c r="M45" s="40"/>
      <c r="N45" s="46"/>
      <c r="P45" s="42"/>
      <c r="Q45" s="42"/>
    </row>
    <row r="46" spans="1:17" s="34" customFormat="1" ht="14.4" x14ac:dyDescent="0.3">
      <c r="A46" s="76" t="s">
        <v>38</v>
      </c>
      <c r="B46" s="60">
        <v>44534</v>
      </c>
      <c r="C46" s="77" t="s">
        <v>47</v>
      </c>
      <c r="D46" s="78" t="s">
        <v>39</v>
      </c>
      <c r="E46" s="63">
        <v>-3325.05</v>
      </c>
      <c r="F46" s="62">
        <v>0</v>
      </c>
      <c r="G46" s="68"/>
      <c r="H46" s="63">
        <f t="shared" si="0"/>
        <v>-3325.05</v>
      </c>
    </row>
    <row r="47" spans="1:17" s="34" customFormat="1" ht="13.95" customHeight="1" x14ac:dyDescent="0.3">
      <c r="A47" s="59" t="s">
        <v>40</v>
      </c>
      <c r="B47" s="60">
        <v>44296</v>
      </c>
      <c r="C47" s="71" t="s">
        <v>5</v>
      </c>
      <c r="D47" s="61" t="s">
        <v>90</v>
      </c>
      <c r="E47" s="62">
        <v>167684.29999999999</v>
      </c>
      <c r="F47" s="60">
        <v>44418</v>
      </c>
      <c r="G47" s="68">
        <v>56842.1</v>
      </c>
      <c r="H47" s="63">
        <f t="shared" si="0"/>
        <v>110842.19999999998</v>
      </c>
    </row>
    <row r="48" spans="1:17" s="34" customFormat="1" ht="14.4" x14ac:dyDescent="0.3">
      <c r="A48" s="59" t="s">
        <v>24</v>
      </c>
      <c r="B48" s="66" t="s">
        <v>183</v>
      </c>
      <c r="C48" s="61" t="s">
        <v>46</v>
      </c>
      <c r="D48" s="69" t="s">
        <v>193</v>
      </c>
      <c r="E48" s="63">
        <v>1305080.5900000001</v>
      </c>
      <c r="F48" s="66" t="s">
        <v>194</v>
      </c>
      <c r="G48" s="68">
        <v>379282.24</v>
      </c>
      <c r="H48" s="63">
        <f t="shared" si="0"/>
        <v>925798.35000000009</v>
      </c>
      <c r="I48" s="39"/>
      <c r="J48" s="39"/>
      <c r="K48" s="40"/>
      <c r="L48" s="40"/>
      <c r="M48" s="40"/>
      <c r="N48" s="41"/>
      <c r="P48" s="42"/>
      <c r="Q48" s="42"/>
    </row>
    <row r="49" spans="1:17" s="34" customFormat="1" ht="14.4" x14ac:dyDescent="0.3">
      <c r="A49" s="59" t="s">
        <v>177</v>
      </c>
      <c r="B49" s="60">
        <v>44389</v>
      </c>
      <c r="C49" s="71" t="s">
        <v>179</v>
      </c>
      <c r="D49" s="69" t="s">
        <v>178</v>
      </c>
      <c r="E49" s="62">
        <v>21664.18</v>
      </c>
      <c r="F49" s="70">
        <v>44559</v>
      </c>
      <c r="G49" s="62">
        <v>21664.18</v>
      </c>
      <c r="H49" s="63">
        <f t="shared" si="0"/>
        <v>0</v>
      </c>
      <c r="I49" s="39"/>
      <c r="J49" s="39"/>
      <c r="K49" s="40"/>
      <c r="L49" s="40"/>
      <c r="M49" s="40"/>
      <c r="N49" s="41"/>
      <c r="P49" s="42"/>
      <c r="Q49" s="42"/>
    </row>
    <row r="50" spans="1:17" s="34" customFormat="1" ht="14.4" x14ac:dyDescent="0.3">
      <c r="A50" s="59" t="s">
        <v>75</v>
      </c>
      <c r="B50" s="72" t="s">
        <v>76</v>
      </c>
      <c r="C50" s="69" t="s">
        <v>77</v>
      </c>
      <c r="D50" s="69" t="s">
        <v>78</v>
      </c>
      <c r="E50" s="62">
        <v>60839.199999999997</v>
      </c>
      <c r="F50" s="60">
        <v>44545</v>
      </c>
      <c r="G50" s="68">
        <v>60839.199999999997</v>
      </c>
      <c r="H50" s="63">
        <f t="shared" si="0"/>
        <v>0</v>
      </c>
      <c r="I50" s="39" t="s">
        <v>241</v>
      </c>
      <c r="J50" s="39"/>
      <c r="K50" s="40"/>
      <c r="L50" s="40"/>
      <c r="M50" s="40"/>
      <c r="N50" s="41"/>
      <c r="P50" s="42"/>
      <c r="Q50" s="42"/>
    </row>
    <row r="51" spans="1:17" s="34" customFormat="1" ht="14.4" x14ac:dyDescent="0.3">
      <c r="A51" s="59" t="s">
        <v>110</v>
      </c>
      <c r="B51" s="66" t="s">
        <v>96</v>
      </c>
      <c r="C51" s="61" t="s">
        <v>111</v>
      </c>
      <c r="D51" s="69" t="s">
        <v>197</v>
      </c>
      <c r="E51" s="63">
        <v>11654.85</v>
      </c>
      <c r="F51" s="66" t="s">
        <v>196</v>
      </c>
      <c r="G51" s="63">
        <v>11654.85</v>
      </c>
      <c r="H51" s="63">
        <f t="shared" si="0"/>
        <v>0</v>
      </c>
      <c r="I51" s="39"/>
      <c r="J51" s="39"/>
      <c r="K51" s="40"/>
      <c r="L51" s="40"/>
      <c r="M51" s="40"/>
      <c r="N51" s="41"/>
      <c r="P51" s="42"/>
      <c r="Q51" s="42"/>
    </row>
    <row r="52" spans="1:17" s="34" customFormat="1" ht="14.4" x14ac:dyDescent="0.3">
      <c r="A52" s="59" t="s">
        <v>64</v>
      </c>
      <c r="B52" s="60">
        <v>44208</v>
      </c>
      <c r="C52" s="61" t="s">
        <v>57</v>
      </c>
      <c r="D52" s="69" t="s">
        <v>175</v>
      </c>
      <c r="E52" s="62">
        <v>7390</v>
      </c>
      <c r="F52" s="60">
        <v>44551</v>
      </c>
      <c r="G52" s="65">
        <v>7390</v>
      </c>
      <c r="H52" s="63">
        <f t="shared" si="0"/>
        <v>0</v>
      </c>
    </row>
    <row r="53" spans="1:17" s="34" customFormat="1" ht="14.4" x14ac:dyDescent="0.3">
      <c r="A53" s="59" t="s">
        <v>225</v>
      </c>
      <c r="B53" s="60">
        <v>44451</v>
      </c>
      <c r="C53" s="61" t="s">
        <v>164</v>
      </c>
      <c r="D53" s="69" t="s">
        <v>165</v>
      </c>
      <c r="E53" s="62">
        <v>25874.14</v>
      </c>
      <c r="F53" s="60">
        <v>44559</v>
      </c>
      <c r="G53" s="65">
        <v>25874.14</v>
      </c>
      <c r="H53" s="63">
        <f t="shared" si="0"/>
        <v>0</v>
      </c>
    </row>
    <row r="54" spans="1:17" s="52" customFormat="1" ht="14.4" x14ac:dyDescent="0.3">
      <c r="A54" s="59" t="s">
        <v>28</v>
      </c>
      <c r="B54" s="72" t="s">
        <v>29</v>
      </c>
      <c r="C54" s="69" t="s">
        <v>48</v>
      </c>
      <c r="D54" s="69" t="s">
        <v>208</v>
      </c>
      <c r="E54" s="63">
        <v>68403.31</v>
      </c>
      <c r="F54" s="70">
        <v>44559</v>
      </c>
      <c r="G54" s="68">
        <v>8921.83</v>
      </c>
      <c r="H54" s="63">
        <f t="shared" si="0"/>
        <v>59481.479999999996</v>
      </c>
      <c r="I54" s="39"/>
      <c r="J54" s="39"/>
      <c r="K54" s="40"/>
      <c r="L54" s="40"/>
      <c r="M54" s="40"/>
      <c r="N54" s="46"/>
      <c r="O54" s="34"/>
      <c r="P54" s="42"/>
      <c r="Q54" s="42"/>
    </row>
    <row r="55" spans="1:17" s="34" customFormat="1" ht="14.4" x14ac:dyDescent="0.3">
      <c r="A55" s="59" t="s">
        <v>94</v>
      </c>
      <c r="B55" s="60" t="s">
        <v>206</v>
      </c>
      <c r="C55" s="61" t="s">
        <v>98</v>
      </c>
      <c r="D55" s="61" t="s">
        <v>207</v>
      </c>
      <c r="E55" s="62">
        <v>21520</v>
      </c>
      <c r="F55" s="60">
        <v>44545</v>
      </c>
      <c r="G55" s="68">
        <v>21520</v>
      </c>
      <c r="H55" s="63">
        <f t="shared" si="0"/>
        <v>0</v>
      </c>
    </row>
    <row r="56" spans="1:17" s="34" customFormat="1" ht="14.4" x14ac:dyDescent="0.3">
      <c r="A56" s="59" t="s">
        <v>171</v>
      </c>
      <c r="B56" s="60" t="s">
        <v>172</v>
      </c>
      <c r="C56" s="61" t="s">
        <v>173</v>
      </c>
      <c r="D56" s="61" t="s">
        <v>174</v>
      </c>
      <c r="E56" s="62">
        <v>63059.74</v>
      </c>
      <c r="F56" s="60">
        <v>44561</v>
      </c>
      <c r="G56" s="62">
        <v>63059.74</v>
      </c>
      <c r="H56" s="63">
        <f t="shared" si="0"/>
        <v>0</v>
      </c>
    </row>
    <row r="57" spans="1:17" s="34" customFormat="1" ht="14.4" x14ac:dyDescent="0.3">
      <c r="A57" s="59" t="s">
        <v>91</v>
      </c>
      <c r="B57" s="60" t="s">
        <v>74</v>
      </c>
      <c r="C57" s="69" t="s">
        <v>219</v>
      </c>
      <c r="D57" s="69" t="s">
        <v>220</v>
      </c>
      <c r="E57" s="62">
        <v>3681970.05</v>
      </c>
      <c r="F57" s="60">
        <v>44481</v>
      </c>
      <c r="G57" s="62">
        <v>3681970.05</v>
      </c>
      <c r="H57" s="63">
        <f t="shared" si="0"/>
        <v>0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s="34" customFormat="1" ht="14.4" x14ac:dyDescent="0.3">
      <c r="A58" s="59" t="s">
        <v>33</v>
      </c>
      <c r="B58" s="72" t="s">
        <v>169</v>
      </c>
      <c r="C58" s="67" t="s">
        <v>34</v>
      </c>
      <c r="D58" s="64" t="s">
        <v>170</v>
      </c>
      <c r="E58" s="62">
        <v>158480.26</v>
      </c>
      <c r="F58" s="70">
        <v>44544</v>
      </c>
      <c r="G58" s="65">
        <v>79240.13</v>
      </c>
      <c r="H58" s="63">
        <f t="shared" si="0"/>
        <v>79240.13</v>
      </c>
      <c r="I58" s="39"/>
      <c r="J58" s="39"/>
      <c r="K58" s="40"/>
      <c r="L58" s="40"/>
      <c r="M58" s="40"/>
      <c r="N58" s="41"/>
      <c r="P58" s="42"/>
      <c r="Q58" s="42"/>
    </row>
    <row r="59" spans="1:17" ht="14.4" x14ac:dyDescent="0.3">
      <c r="A59" s="24"/>
      <c r="B59" s="16"/>
      <c r="C59" s="20"/>
      <c r="D59" s="20"/>
      <c r="E59" s="14"/>
      <c r="F59" s="16"/>
      <c r="G59" s="16"/>
      <c r="H59" s="14"/>
    </row>
    <row r="60" spans="1:17" ht="22.95" customHeight="1" x14ac:dyDescent="0.3">
      <c r="A60" s="25" t="s">
        <v>67</v>
      </c>
      <c r="B60" s="17"/>
      <c r="C60" s="21"/>
      <c r="D60" s="21"/>
      <c r="E60" s="18">
        <f>SUM(E11:E59)</f>
        <v>14871652.839999998</v>
      </c>
      <c r="F60" s="18"/>
      <c r="G60" s="18">
        <f>SUM(G11:G59)</f>
        <v>10806715.74</v>
      </c>
      <c r="H60" s="18">
        <f>SUM(H11:H59)</f>
        <v>4064937.1000000006</v>
      </c>
    </row>
    <row r="61" spans="1:17" x14ac:dyDescent="0.3">
      <c r="G61" s="13"/>
    </row>
    <row r="62" spans="1:17" x14ac:dyDescent="0.3">
      <c r="G62" s="35"/>
    </row>
  </sheetData>
  <autoFilter ref="A10:Q58">
    <sortState ref="A11:Q58">
      <sortCondition ref="A10:A58"/>
    </sortState>
  </autoFilter>
  <mergeCells count="4">
    <mergeCell ref="A5:H5"/>
    <mergeCell ref="A6:H6"/>
    <mergeCell ref="A7:H7"/>
    <mergeCell ref="A9:H9"/>
  </mergeCells>
  <conditionalFormatting sqref="C57:C58">
    <cfRule type="duplicateValues" dxfId="3" priority="6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95" zoomScaleNormal="95" workbookViewId="0">
      <pane ySplit="1" topLeftCell="A2" activePane="bottomLeft" state="frozen"/>
      <selection pane="bottomLeft" activeCell="D12" sqref="D12"/>
    </sheetView>
  </sheetViews>
  <sheetFormatPr baseColWidth="10" defaultColWidth="11.5546875" defaultRowHeight="13.8" x14ac:dyDescent="0.3"/>
  <cols>
    <col min="1" max="1" width="51.5546875" style="2" customWidth="1"/>
    <col min="2" max="2" width="17.33203125" style="2" customWidth="1"/>
    <col min="3" max="3" width="46.6640625" style="2" customWidth="1"/>
    <col min="4" max="4" width="37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94" t="s">
        <v>0</v>
      </c>
      <c r="B5" s="94"/>
      <c r="C5" s="94"/>
      <c r="D5" s="94"/>
      <c r="E5" s="94"/>
      <c r="F5" s="94"/>
      <c r="G5" s="94"/>
      <c r="H5" s="94"/>
    </row>
    <row r="6" spans="1:8" ht="21" x14ac:dyDescent="0.4">
      <c r="A6" s="94" t="s">
        <v>242</v>
      </c>
      <c r="B6" s="94"/>
      <c r="C6" s="94"/>
      <c r="D6" s="94"/>
      <c r="E6" s="94"/>
      <c r="F6" s="94"/>
      <c r="G6" s="94"/>
      <c r="H6" s="94"/>
    </row>
    <row r="7" spans="1:8" ht="21" x14ac:dyDescent="0.4">
      <c r="A7" s="94" t="s">
        <v>68</v>
      </c>
      <c r="B7" s="94"/>
      <c r="C7" s="94"/>
      <c r="D7" s="94"/>
      <c r="E7" s="94"/>
      <c r="F7" s="94"/>
      <c r="G7" s="94"/>
      <c r="H7" s="94"/>
    </row>
    <row r="8" spans="1:8" ht="21" x14ac:dyDescent="0.4">
      <c r="A8" s="80"/>
      <c r="B8" s="79"/>
      <c r="C8" s="80"/>
      <c r="D8" s="80"/>
      <c r="E8" s="80"/>
      <c r="F8" s="80"/>
      <c r="G8" s="80"/>
      <c r="H8" s="80"/>
    </row>
    <row r="9" spans="1:8" ht="21" x14ac:dyDescent="0.4">
      <c r="A9" s="95" t="s">
        <v>66</v>
      </c>
      <c r="B9" s="95"/>
      <c r="C9" s="95"/>
      <c r="D9" s="95"/>
      <c r="E9" s="95"/>
      <c r="F9" s="95"/>
      <c r="G9" s="95"/>
      <c r="H9" s="95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 t="s">
        <v>247</v>
      </c>
      <c r="C11" s="66" t="s">
        <v>54</v>
      </c>
      <c r="D11" s="66" t="s">
        <v>248</v>
      </c>
      <c r="E11" s="62">
        <v>113631.75</v>
      </c>
      <c r="F11" s="60" t="s">
        <v>244</v>
      </c>
      <c r="G11" s="65">
        <f>+E11</f>
        <v>113631.75</v>
      </c>
      <c r="H11" s="63">
        <f>+E11-G11</f>
        <v>0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2524412.5</v>
      </c>
      <c r="F12" s="66" t="s">
        <v>268</v>
      </c>
      <c r="G12" s="68">
        <v>0</v>
      </c>
      <c r="H12" s="63">
        <f t="shared" ref="H12:H31" si="0">+E12-G12</f>
        <v>2524412.5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269</v>
      </c>
      <c r="G13" s="65">
        <v>0</v>
      </c>
      <c r="H13" s="63">
        <f t="shared" si="0"/>
        <v>675</v>
      </c>
    </row>
    <row r="14" spans="1:8" s="34" customFormat="1" ht="14.4" x14ac:dyDescent="0.3">
      <c r="A14" s="72" t="s">
        <v>62</v>
      </c>
      <c r="B14" s="60">
        <v>44562</v>
      </c>
      <c r="C14" s="66" t="s">
        <v>55</v>
      </c>
      <c r="D14" s="72" t="s">
        <v>251</v>
      </c>
      <c r="E14" s="62">
        <v>600000</v>
      </c>
      <c r="F14" s="60" t="s">
        <v>244</v>
      </c>
      <c r="G14" s="65">
        <v>600000</v>
      </c>
      <c r="H14" s="63">
        <f t="shared" si="0"/>
        <v>0</v>
      </c>
    </row>
    <row r="15" spans="1:8" s="34" customFormat="1" ht="14.4" x14ac:dyDescent="0.3">
      <c r="A15" s="72" t="s">
        <v>121</v>
      </c>
      <c r="B15" s="60">
        <v>44562</v>
      </c>
      <c r="C15" s="85" t="s">
        <v>122</v>
      </c>
      <c r="D15" s="72" t="s">
        <v>245</v>
      </c>
      <c r="E15" s="62">
        <v>660</v>
      </c>
      <c r="F15" s="60" t="s">
        <v>244</v>
      </c>
      <c r="G15" s="65">
        <v>660</v>
      </c>
      <c r="H15" s="63">
        <f t="shared" si="0"/>
        <v>0</v>
      </c>
    </row>
    <row r="16" spans="1:8" s="34" customFormat="1" ht="14.4" x14ac:dyDescent="0.3">
      <c r="A16" s="72" t="s">
        <v>146</v>
      </c>
      <c r="B16" s="60" t="s">
        <v>249</v>
      </c>
      <c r="C16" s="85" t="s">
        <v>147</v>
      </c>
      <c r="D16" s="72" t="s">
        <v>148</v>
      </c>
      <c r="E16" s="62">
        <v>392409.44</v>
      </c>
      <c r="F16" s="60" t="s">
        <v>247</v>
      </c>
      <c r="G16" s="81">
        <f>E16</f>
        <v>392409.44</v>
      </c>
      <c r="H16" s="63">
        <f t="shared" si="0"/>
        <v>0</v>
      </c>
    </row>
    <row r="17" spans="1:8" s="34" customFormat="1" ht="33.75" customHeight="1" x14ac:dyDescent="0.3">
      <c r="A17" s="72" t="s">
        <v>15</v>
      </c>
      <c r="B17" s="60" t="s">
        <v>250</v>
      </c>
      <c r="C17" s="86" t="s">
        <v>144</v>
      </c>
      <c r="D17" s="85" t="s">
        <v>271</v>
      </c>
      <c r="E17" s="63">
        <v>511077.23</v>
      </c>
      <c r="F17" s="60" t="s">
        <v>244</v>
      </c>
      <c r="G17" s="68">
        <v>255587.5</v>
      </c>
      <c r="H17" s="63">
        <f t="shared" si="0"/>
        <v>255489.72999999998</v>
      </c>
    </row>
    <row r="18" spans="1:8" s="34" customFormat="1" ht="14.4" x14ac:dyDescent="0.3">
      <c r="A18" s="72" t="s">
        <v>89</v>
      </c>
      <c r="B18" s="60" t="s">
        <v>252</v>
      </c>
      <c r="C18" s="85" t="s">
        <v>116</v>
      </c>
      <c r="D18" s="72" t="s">
        <v>253</v>
      </c>
      <c r="E18" s="90">
        <v>257889.44</v>
      </c>
      <c r="F18" s="60" t="s">
        <v>244</v>
      </c>
      <c r="G18" s="65">
        <v>257889.44</v>
      </c>
      <c r="H18" s="63">
        <f t="shared" si="0"/>
        <v>0</v>
      </c>
    </row>
    <row r="19" spans="1:8" s="34" customFormat="1" ht="14.4" x14ac:dyDescent="0.3">
      <c r="A19" s="72" t="s">
        <v>18</v>
      </c>
      <c r="B19" s="66" t="s">
        <v>267</v>
      </c>
      <c r="C19" s="66" t="s">
        <v>151</v>
      </c>
      <c r="D19" s="72" t="s">
        <v>265</v>
      </c>
      <c r="E19" s="63">
        <v>71564.179999999993</v>
      </c>
      <c r="F19" s="60" t="s">
        <v>244</v>
      </c>
      <c r="G19" s="68">
        <v>0</v>
      </c>
      <c r="H19" s="63">
        <f t="shared" si="0"/>
        <v>71564.179999999993</v>
      </c>
    </row>
    <row r="20" spans="1:8" s="34" customFormat="1" ht="14.4" x14ac:dyDescent="0.3">
      <c r="A20" s="72" t="s">
        <v>113</v>
      </c>
      <c r="B20" s="60" t="s">
        <v>209</v>
      </c>
      <c r="C20" s="66" t="s">
        <v>114</v>
      </c>
      <c r="D20" s="66" t="s">
        <v>115</v>
      </c>
      <c r="E20" s="62">
        <v>-9195.75</v>
      </c>
      <c r="F20" s="72" t="s">
        <v>183</v>
      </c>
      <c r="G20" s="65">
        <v>0</v>
      </c>
      <c r="H20" s="63">
        <f t="shared" si="0"/>
        <v>-9195.75</v>
      </c>
    </row>
    <row r="21" spans="1:8" s="34" customFormat="1" ht="14.4" x14ac:dyDescent="0.3">
      <c r="A21" s="72" t="s">
        <v>60</v>
      </c>
      <c r="B21" s="60">
        <v>44562</v>
      </c>
      <c r="C21" s="72" t="s">
        <v>56</v>
      </c>
      <c r="D21" s="72" t="s">
        <v>246</v>
      </c>
      <c r="E21" s="62">
        <v>151181.98000000001</v>
      </c>
      <c r="F21" s="60" t="s">
        <v>244</v>
      </c>
      <c r="G21" s="65">
        <f>+E21</f>
        <v>151181.98000000001</v>
      </c>
      <c r="H21" s="63">
        <f t="shared" si="0"/>
        <v>0</v>
      </c>
    </row>
    <row r="22" spans="1:8" s="34" customFormat="1" ht="14.4" x14ac:dyDescent="0.3">
      <c r="A22" s="83" t="s">
        <v>21</v>
      </c>
      <c r="B22" s="60">
        <v>44175</v>
      </c>
      <c r="C22" s="83" t="s">
        <v>50</v>
      </c>
      <c r="D22" s="83" t="s">
        <v>20</v>
      </c>
      <c r="E22" s="63">
        <v>6308.12</v>
      </c>
      <c r="F22" s="62">
        <v>0</v>
      </c>
      <c r="G22" s="68">
        <v>0</v>
      </c>
      <c r="H22" s="63">
        <f t="shared" si="0"/>
        <v>6308.12</v>
      </c>
    </row>
    <row r="23" spans="1:8" s="34" customFormat="1" ht="14.4" x14ac:dyDescent="0.3">
      <c r="A23" s="72" t="s">
        <v>22</v>
      </c>
      <c r="B23" s="72" t="s">
        <v>183</v>
      </c>
      <c r="C23" s="72" t="s">
        <v>47</v>
      </c>
      <c r="D23" s="72" t="s">
        <v>184</v>
      </c>
      <c r="E23" s="63">
        <v>225924.16</v>
      </c>
      <c r="F23" s="72" t="s">
        <v>260</v>
      </c>
      <c r="G23" s="68">
        <v>0</v>
      </c>
      <c r="H23" s="63">
        <f t="shared" si="0"/>
        <v>225924.16</v>
      </c>
    </row>
    <row r="24" spans="1:8" s="34" customFormat="1" ht="14.4" x14ac:dyDescent="0.3">
      <c r="A24" s="84" t="s">
        <v>38</v>
      </c>
      <c r="B24" s="60">
        <v>44534</v>
      </c>
      <c r="C24" s="87" t="s">
        <v>47</v>
      </c>
      <c r="D24" s="84" t="s">
        <v>39</v>
      </c>
      <c r="E24" s="63">
        <v>-3325.05</v>
      </c>
      <c r="F24" s="62">
        <v>0</v>
      </c>
      <c r="G24" s="68"/>
      <c r="H24" s="63">
        <f t="shared" si="0"/>
        <v>-3325.05</v>
      </c>
    </row>
    <row r="25" spans="1:8" s="34" customFormat="1" ht="13.95" customHeight="1" x14ac:dyDescent="0.3">
      <c r="A25" s="72" t="s">
        <v>40</v>
      </c>
      <c r="B25" s="60">
        <v>44296</v>
      </c>
      <c r="C25" s="86" t="s">
        <v>5</v>
      </c>
      <c r="D25" s="66" t="s">
        <v>259</v>
      </c>
      <c r="E25" s="62">
        <v>54000.1</v>
      </c>
      <c r="F25" s="60">
        <v>44418</v>
      </c>
      <c r="G25" s="68">
        <v>0</v>
      </c>
      <c r="H25" s="63">
        <f t="shared" si="0"/>
        <v>54000.1</v>
      </c>
    </row>
    <row r="26" spans="1:8" s="34" customFormat="1" ht="14.4" x14ac:dyDescent="0.3">
      <c r="A26" s="72" t="s">
        <v>24</v>
      </c>
      <c r="B26" s="66" t="s">
        <v>183</v>
      </c>
      <c r="C26" s="66" t="s">
        <v>46</v>
      </c>
      <c r="D26" s="72" t="s">
        <v>193</v>
      </c>
      <c r="E26" s="63">
        <v>925798.35</v>
      </c>
      <c r="F26" s="66" t="s">
        <v>249</v>
      </c>
      <c r="G26" s="68">
        <v>0</v>
      </c>
      <c r="H26" s="63">
        <f t="shared" si="0"/>
        <v>925798.35</v>
      </c>
    </row>
    <row r="27" spans="1:8" s="34" customFormat="1" ht="14.4" x14ac:dyDescent="0.3">
      <c r="A27" s="72" t="s">
        <v>64</v>
      </c>
      <c r="B27" s="60" t="s">
        <v>237</v>
      </c>
      <c r="C27" s="66" t="s">
        <v>57</v>
      </c>
      <c r="D27" s="72" t="s">
        <v>243</v>
      </c>
      <c r="E27" s="62">
        <v>8183.8</v>
      </c>
      <c r="F27" s="60" t="s">
        <v>244</v>
      </c>
      <c r="G27" s="62">
        <v>32949.800000000003</v>
      </c>
      <c r="H27" s="63">
        <f t="shared" si="0"/>
        <v>-24766.000000000004</v>
      </c>
    </row>
    <row r="28" spans="1:8" s="52" customFormat="1" ht="14.4" x14ac:dyDescent="0.3">
      <c r="A28" s="72" t="s">
        <v>28</v>
      </c>
      <c r="B28" s="72" t="s">
        <v>29</v>
      </c>
      <c r="C28" s="72" t="s">
        <v>48</v>
      </c>
      <c r="D28" s="72" t="s">
        <v>256</v>
      </c>
      <c r="E28" s="63">
        <v>59481.48</v>
      </c>
      <c r="F28" s="70" t="s">
        <v>270</v>
      </c>
      <c r="G28" s="68">
        <v>0</v>
      </c>
      <c r="H28" s="63">
        <f t="shared" si="0"/>
        <v>59481.48</v>
      </c>
    </row>
    <row r="29" spans="1:8" s="52" customFormat="1" ht="14.4" x14ac:dyDescent="0.3">
      <c r="A29" s="72" t="s">
        <v>266</v>
      </c>
      <c r="B29" s="72" t="s">
        <v>244</v>
      </c>
      <c r="C29" s="72" t="s">
        <v>262</v>
      </c>
      <c r="D29" s="72" t="s">
        <v>264</v>
      </c>
      <c r="E29" s="63">
        <v>45700</v>
      </c>
      <c r="F29" s="70" t="s">
        <v>244</v>
      </c>
      <c r="G29" s="68">
        <v>0</v>
      </c>
      <c r="H29" s="63">
        <f t="shared" si="0"/>
        <v>45700</v>
      </c>
    </row>
    <row r="30" spans="1:8" s="52" customFormat="1" ht="14.4" x14ac:dyDescent="0.3">
      <c r="A30" s="72" t="s">
        <v>261</v>
      </c>
      <c r="B30" s="72" t="s">
        <v>244</v>
      </c>
      <c r="C30" s="72" t="s">
        <v>262</v>
      </c>
      <c r="D30" s="72" t="s">
        <v>263</v>
      </c>
      <c r="E30" s="63">
        <v>85408.75</v>
      </c>
      <c r="F30" s="70" t="s">
        <v>244</v>
      </c>
      <c r="G30" s="68">
        <v>0</v>
      </c>
      <c r="H30" s="63">
        <f t="shared" si="0"/>
        <v>85408.75</v>
      </c>
    </row>
    <row r="31" spans="1:8" s="34" customFormat="1" ht="14.4" x14ac:dyDescent="0.3">
      <c r="A31" s="72" t="s">
        <v>33</v>
      </c>
      <c r="B31" s="72" t="s">
        <v>255</v>
      </c>
      <c r="C31" s="85" t="s">
        <v>34</v>
      </c>
      <c r="D31" s="89" t="s">
        <v>254</v>
      </c>
      <c r="E31" s="62">
        <v>158480.26</v>
      </c>
      <c r="F31" s="70">
        <v>44896</v>
      </c>
      <c r="G31" s="65">
        <v>79240.13</v>
      </c>
      <c r="H31" s="63">
        <f t="shared" si="0"/>
        <v>79240.13</v>
      </c>
    </row>
    <row r="32" spans="1:8" ht="14.4" x14ac:dyDescent="0.3">
      <c r="A32" s="16"/>
      <c r="B32" s="16"/>
      <c r="C32" s="16"/>
      <c r="D32" s="16"/>
      <c r="E32" s="14"/>
      <c r="F32" s="16"/>
      <c r="G32" s="16"/>
      <c r="H32" s="14"/>
    </row>
    <row r="33" spans="1:8" ht="22.95" customHeight="1" x14ac:dyDescent="0.3">
      <c r="A33" s="17" t="s">
        <v>67</v>
      </c>
      <c r="B33" s="17"/>
      <c r="C33" s="17"/>
      <c r="D33" s="17"/>
      <c r="E33" s="18">
        <f>SUM(E11:E32)</f>
        <v>6180265.7400000002</v>
      </c>
      <c r="F33" s="18"/>
      <c r="G33" s="18">
        <f>SUM(G11:G32)</f>
        <v>1883550.04</v>
      </c>
      <c r="H33" s="18">
        <f>SUM(H11:H32)</f>
        <v>4296715.7</v>
      </c>
    </row>
    <row r="34" spans="1:8" x14ac:dyDescent="0.3">
      <c r="G34" s="13"/>
    </row>
    <row r="35" spans="1:8" x14ac:dyDescent="0.3">
      <c r="G35" s="35"/>
    </row>
  </sheetData>
  <autoFilter ref="A10:H31">
    <sortState ref="A11:H31">
      <sortCondition ref="A10:A31"/>
    </sortState>
  </autoFilter>
  <mergeCells count="4">
    <mergeCell ref="A5:H5"/>
    <mergeCell ref="A6:H6"/>
    <mergeCell ref="A7:H7"/>
    <mergeCell ref="A9:H9"/>
  </mergeCells>
  <conditionalFormatting sqref="C31">
    <cfRule type="duplicateValues" dxfId="2" priority="7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D1" zoomScale="106" zoomScaleNormal="106" workbookViewId="0">
      <pane ySplit="1" topLeftCell="A2" activePane="bottomLeft" state="frozen"/>
      <selection pane="bottomLeft" activeCell="H30" sqref="H30"/>
    </sheetView>
  </sheetViews>
  <sheetFormatPr baseColWidth="10" defaultColWidth="11.5546875" defaultRowHeight="13.8" x14ac:dyDescent="0.3"/>
  <cols>
    <col min="1" max="1" width="53.5546875" style="2" customWidth="1"/>
    <col min="2" max="2" width="18.5546875" style="2" customWidth="1"/>
    <col min="3" max="3" width="46.664062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94" t="s">
        <v>0</v>
      </c>
      <c r="B5" s="94"/>
      <c r="C5" s="94"/>
      <c r="D5" s="94"/>
      <c r="E5" s="94"/>
      <c r="F5" s="94"/>
      <c r="G5" s="94"/>
      <c r="H5" s="94"/>
    </row>
    <row r="6" spans="1:8" ht="21" x14ac:dyDescent="0.4">
      <c r="A6" s="94" t="s">
        <v>272</v>
      </c>
      <c r="B6" s="94"/>
      <c r="C6" s="94"/>
      <c r="D6" s="94"/>
      <c r="E6" s="94"/>
      <c r="F6" s="94"/>
      <c r="G6" s="94"/>
      <c r="H6" s="94"/>
    </row>
    <row r="7" spans="1:8" ht="21" x14ac:dyDescent="0.4">
      <c r="A7" s="94" t="s">
        <v>68</v>
      </c>
      <c r="B7" s="94"/>
      <c r="C7" s="94"/>
      <c r="D7" s="94"/>
      <c r="E7" s="94"/>
      <c r="F7" s="94"/>
      <c r="G7" s="94"/>
      <c r="H7" s="94"/>
    </row>
    <row r="8" spans="1:8" ht="21" x14ac:dyDescent="0.4">
      <c r="A8" s="91"/>
      <c r="B8" s="91"/>
      <c r="C8" s="91"/>
      <c r="D8" s="91"/>
      <c r="E8" s="91"/>
      <c r="F8" s="91"/>
      <c r="G8" s="91"/>
      <c r="H8" s="91"/>
    </row>
    <row r="9" spans="1:8" ht="21" x14ac:dyDescent="0.4">
      <c r="A9" s="95" t="s">
        <v>66</v>
      </c>
      <c r="B9" s="95"/>
      <c r="C9" s="95"/>
      <c r="D9" s="95"/>
      <c r="E9" s="95"/>
      <c r="F9" s="95"/>
      <c r="G9" s="95"/>
      <c r="H9" s="95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>
        <v>44683</v>
      </c>
      <c r="C11" s="66" t="s">
        <v>54</v>
      </c>
      <c r="D11" s="66" t="s">
        <v>286</v>
      </c>
      <c r="E11" s="62">
        <v>124717.7</v>
      </c>
      <c r="F11" s="60" t="s">
        <v>280</v>
      </c>
      <c r="G11" s="65">
        <v>99109.8</v>
      </c>
      <c r="H11" s="63">
        <f>+E11-G11</f>
        <v>25607.899999999994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4206560.5</v>
      </c>
      <c r="F12" s="66" t="s">
        <v>291</v>
      </c>
      <c r="G12" s="68">
        <v>999650</v>
      </c>
      <c r="H12" s="63">
        <f>+E12-G12</f>
        <v>3206910.5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273</v>
      </c>
      <c r="G13" s="65">
        <v>675</v>
      </c>
      <c r="H13" s="63">
        <f>+E13-G13</f>
        <v>0</v>
      </c>
    </row>
    <row r="14" spans="1:8" s="34" customFormat="1" ht="14.4" x14ac:dyDescent="0.3">
      <c r="A14" s="72" t="s">
        <v>62</v>
      </c>
      <c r="B14" s="60">
        <v>44563</v>
      </c>
      <c r="C14" s="66" t="s">
        <v>55</v>
      </c>
      <c r="D14" s="72" t="s">
        <v>275</v>
      </c>
      <c r="E14" s="62">
        <v>600000</v>
      </c>
      <c r="F14" s="60" t="s">
        <v>276</v>
      </c>
      <c r="G14" s="65">
        <v>600000</v>
      </c>
      <c r="H14" s="63">
        <f t="shared" ref="H14:H37" si="0">+E14-G14</f>
        <v>0</v>
      </c>
    </row>
    <row r="15" spans="1:8" s="34" customFormat="1" ht="14.4" x14ac:dyDescent="0.3">
      <c r="A15" s="72" t="s">
        <v>121</v>
      </c>
      <c r="B15" s="60">
        <v>44563</v>
      </c>
      <c r="C15" s="85" t="s">
        <v>122</v>
      </c>
      <c r="D15" s="72" t="s">
        <v>301</v>
      </c>
      <c r="E15" s="62">
        <v>660</v>
      </c>
      <c r="F15" s="60">
        <v>0</v>
      </c>
      <c r="G15" s="65">
        <v>0</v>
      </c>
      <c r="H15" s="63">
        <f>+E15-G15</f>
        <v>660</v>
      </c>
    </row>
    <row r="16" spans="1:8" s="34" customFormat="1" ht="14.4" x14ac:dyDescent="0.3">
      <c r="A16" s="72" t="s">
        <v>143</v>
      </c>
      <c r="B16" s="60">
        <v>44806</v>
      </c>
      <c r="C16" s="85" t="s">
        <v>281</v>
      </c>
      <c r="D16" s="72" t="s">
        <v>282</v>
      </c>
      <c r="E16" s="62">
        <v>39539.14</v>
      </c>
      <c r="F16" s="60" t="s">
        <v>273</v>
      </c>
      <c r="G16" s="65">
        <v>24971.34</v>
      </c>
      <c r="H16" s="63">
        <f t="shared" si="0"/>
        <v>14567.8</v>
      </c>
    </row>
    <row r="17" spans="1:8" s="34" customFormat="1" ht="14.4" x14ac:dyDescent="0.3">
      <c r="A17" s="72" t="s">
        <v>307</v>
      </c>
      <c r="B17" s="60">
        <v>44622</v>
      </c>
      <c r="C17" s="85" t="s">
        <v>308</v>
      </c>
      <c r="D17" s="72" t="s">
        <v>309</v>
      </c>
      <c r="E17" s="62">
        <v>200210.69</v>
      </c>
      <c r="F17" s="60" t="s">
        <v>306</v>
      </c>
      <c r="G17" s="65">
        <v>200210.69</v>
      </c>
      <c r="H17" s="63">
        <f t="shared" si="0"/>
        <v>0</v>
      </c>
    </row>
    <row r="18" spans="1:8" s="34" customFormat="1" ht="33.75" customHeight="1" x14ac:dyDescent="0.3">
      <c r="A18" s="72" t="s">
        <v>15</v>
      </c>
      <c r="B18" s="60" t="s">
        <v>277</v>
      </c>
      <c r="C18" s="66" t="s">
        <v>278</v>
      </c>
      <c r="D18" s="85" t="s">
        <v>279</v>
      </c>
      <c r="E18" s="63">
        <v>520240.29</v>
      </c>
      <c r="F18" s="60" t="s">
        <v>280</v>
      </c>
      <c r="G18" s="68">
        <v>255489.33</v>
      </c>
      <c r="H18" s="63">
        <f t="shared" si="0"/>
        <v>264750.95999999996</v>
      </c>
    </row>
    <row r="19" spans="1:8" s="34" customFormat="1" ht="14.4" x14ac:dyDescent="0.3">
      <c r="A19" s="72" t="s">
        <v>89</v>
      </c>
      <c r="B19" s="60" t="s">
        <v>302</v>
      </c>
      <c r="C19" s="85" t="s">
        <v>116</v>
      </c>
      <c r="D19" s="72" t="s">
        <v>303</v>
      </c>
      <c r="E19" s="90">
        <v>471317.2</v>
      </c>
      <c r="F19" s="60" t="s">
        <v>280</v>
      </c>
      <c r="G19" s="65">
        <v>232796.95</v>
      </c>
      <c r="H19" s="63">
        <f>+E19-G19</f>
        <v>238520.25</v>
      </c>
    </row>
    <row r="20" spans="1:8" s="34" customFormat="1" ht="14.4" x14ac:dyDescent="0.3">
      <c r="A20" s="72" t="s">
        <v>16</v>
      </c>
      <c r="B20" s="60" t="s">
        <v>292</v>
      </c>
      <c r="C20" s="85" t="s">
        <v>49</v>
      </c>
      <c r="D20" s="72" t="s">
        <v>293</v>
      </c>
      <c r="E20" s="90">
        <v>21520</v>
      </c>
      <c r="F20" s="62">
        <v>0</v>
      </c>
      <c r="G20" s="65">
        <v>0</v>
      </c>
      <c r="H20" s="63">
        <f t="shared" si="0"/>
        <v>21520</v>
      </c>
    </row>
    <row r="21" spans="1:8" s="34" customFormat="1" ht="14.4" x14ac:dyDescent="0.3">
      <c r="A21" s="72" t="s">
        <v>18</v>
      </c>
      <c r="B21" s="66" t="s">
        <v>267</v>
      </c>
      <c r="C21" s="66" t="s">
        <v>151</v>
      </c>
      <c r="D21" s="72" t="s">
        <v>265</v>
      </c>
      <c r="E21" s="63">
        <v>71564.179999999993</v>
      </c>
      <c r="F21" s="60" t="s">
        <v>273</v>
      </c>
      <c r="G21" s="68">
        <v>0</v>
      </c>
      <c r="H21" s="63">
        <f t="shared" si="0"/>
        <v>71564.179999999993</v>
      </c>
    </row>
    <row r="22" spans="1:8" s="34" customFormat="1" ht="14.4" x14ac:dyDescent="0.3">
      <c r="A22" s="72" t="s">
        <v>113</v>
      </c>
      <c r="B22" s="60" t="s">
        <v>209</v>
      </c>
      <c r="C22" s="66" t="s">
        <v>114</v>
      </c>
      <c r="D22" s="66" t="s">
        <v>115</v>
      </c>
      <c r="E22" s="62">
        <v>-9195.75</v>
      </c>
      <c r="F22" s="62">
        <v>0</v>
      </c>
      <c r="G22" s="65">
        <v>0</v>
      </c>
      <c r="H22" s="63">
        <f t="shared" si="0"/>
        <v>-9195.75</v>
      </c>
    </row>
    <row r="23" spans="1:8" s="34" customFormat="1" ht="14.4" x14ac:dyDescent="0.3">
      <c r="A23" s="72" t="s">
        <v>297</v>
      </c>
      <c r="B23" s="60" t="s">
        <v>273</v>
      </c>
      <c r="C23" s="66" t="s">
        <v>299</v>
      </c>
      <c r="D23" s="66" t="s">
        <v>300</v>
      </c>
      <c r="E23" s="62">
        <v>89108.64</v>
      </c>
      <c r="F23" s="72" t="s">
        <v>273</v>
      </c>
      <c r="G23" s="65">
        <v>0</v>
      </c>
      <c r="H23" s="63">
        <f t="shared" si="0"/>
        <v>89108.64</v>
      </c>
    </row>
    <row r="24" spans="1:8" s="34" customFormat="1" ht="14.4" x14ac:dyDescent="0.3">
      <c r="A24" s="72" t="s">
        <v>313</v>
      </c>
      <c r="B24" s="60">
        <v>44563</v>
      </c>
      <c r="C24" s="72" t="s">
        <v>56</v>
      </c>
      <c r="D24" s="72" t="s">
        <v>290</v>
      </c>
      <c r="E24" s="62">
        <v>194314.86</v>
      </c>
      <c r="F24" s="60" t="s">
        <v>291</v>
      </c>
      <c r="G24" s="65">
        <v>194314.86</v>
      </c>
      <c r="H24" s="63">
        <f t="shared" si="0"/>
        <v>0</v>
      </c>
    </row>
    <row r="25" spans="1:8" s="34" customFormat="1" ht="14.4" x14ac:dyDescent="0.3">
      <c r="A25" s="72" t="s">
        <v>283</v>
      </c>
      <c r="B25" s="60">
        <v>44867</v>
      </c>
      <c r="C25" s="85" t="s">
        <v>281</v>
      </c>
      <c r="D25" s="72" t="s">
        <v>284</v>
      </c>
      <c r="E25" s="62">
        <v>43634.1</v>
      </c>
      <c r="F25" s="60" t="s">
        <v>273</v>
      </c>
      <c r="G25" s="65">
        <v>43634.1</v>
      </c>
      <c r="H25" s="63">
        <f t="shared" si="0"/>
        <v>0</v>
      </c>
    </row>
    <row r="26" spans="1:8" s="34" customFormat="1" ht="14.4" x14ac:dyDescent="0.3">
      <c r="A26" s="83" t="s">
        <v>21</v>
      </c>
      <c r="B26" s="60">
        <v>44175</v>
      </c>
      <c r="C26" s="83" t="s">
        <v>50</v>
      </c>
      <c r="D26" s="83" t="s">
        <v>20</v>
      </c>
      <c r="E26" s="63">
        <v>6308.12</v>
      </c>
      <c r="F26" s="62">
        <v>0</v>
      </c>
      <c r="G26" s="68">
        <v>0</v>
      </c>
      <c r="H26" s="63">
        <f t="shared" si="0"/>
        <v>6308.12</v>
      </c>
    </row>
    <row r="27" spans="1:8" s="34" customFormat="1" ht="14.4" x14ac:dyDescent="0.3">
      <c r="A27" s="72" t="s">
        <v>22</v>
      </c>
      <c r="B27" s="72" t="s">
        <v>294</v>
      </c>
      <c r="C27" s="72" t="s">
        <v>47</v>
      </c>
      <c r="D27" s="72" t="s">
        <v>295</v>
      </c>
      <c r="E27" s="63">
        <v>225924.16</v>
      </c>
      <c r="F27" s="72" t="s">
        <v>296</v>
      </c>
      <c r="G27" s="68">
        <v>53650.47</v>
      </c>
      <c r="H27" s="63">
        <f>+E27-G27</f>
        <v>172273.69</v>
      </c>
    </row>
    <row r="28" spans="1:8" s="34" customFormat="1" ht="14.4" x14ac:dyDescent="0.3">
      <c r="A28" s="84" t="s">
        <v>38</v>
      </c>
      <c r="B28" s="60">
        <v>44534</v>
      </c>
      <c r="C28" s="87" t="s">
        <v>47</v>
      </c>
      <c r="D28" s="84" t="s">
        <v>39</v>
      </c>
      <c r="E28" s="63">
        <v>-3325.05</v>
      </c>
      <c r="F28" s="62">
        <v>0</v>
      </c>
      <c r="G28" s="68"/>
      <c r="H28" s="63">
        <f t="shared" si="0"/>
        <v>-3325.05</v>
      </c>
    </row>
    <row r="29" spans="1:8" s="34" customFormat="1" ht="13.95" customHeight="1" x14ac:dyDescent="0.3">
      <c r="A29" s="72" t="s">
        <v>40</v>
      </c>
      <c r="B29" s="60">
        <v>44291</v>
      </c>
      <c r="C29" s="86" t="s">
        <v>5</v>
      </c>
      <c r="D29" s="66" t="s">
        <v>312</v>
      </c>
      <c r="E29" s="62">
        <v>54000.1</v>
      </c>
      <c r="F29" s="62">
        <v>0</v>
      </c>
      <c r="G29" s="68">
        <v>0</v>
      </c>
      <c r="H29" s="63">
        <f t="shared" si="0"/>
        <v>54000.1</v>
      </c>
    </row>
    <row r="30" spans="1:8" s="34" customFormat="1" ht="14.4" x14ac:dyDescent="0.3">
      <c r="A30" s="72" t="s">
        <v>24</v>
      </c>
      <c r="B30" s="66" t="s">
        <v>304</v>
      </c>
      <c r="C30" s="66" t="s">
        <v>46</v>
      </c>
      <c r="D30" s="72" t="s">
        <v>305</v>
      </c>
      <c r="E30" s="63">
        <v>925798.35</v>
      </c>
      <c r="F30" s="66" t="s">
        <v>306</v>
      </c>
      <c r="G30" s="68">
        <v>723679.12</v>
      </c>
      <c r="H30" s="63">
        <f t="shared" si="0"/>
        <v>202119.22999999998</v>
      </c>
    </row>
    <row r="31" spans="1:8" s="34" customFormat="1" ht="14.4" x14ac:dyDescent="0.3">
      <c r="A31" s="72" t="s">
        <v>310</v>
      </c>
      <c r="B31" s="66" t="s">
        <v>244</v>
      </c>
      <c r="C31" s="66" t="s">
        <v>114</v>
      </c>
      <c r="D31" s="72" t="s">
        <v>311</v>
      </c>
      <c r="E31" s="63">
        <v>59428.42</v>
      </c>
      <c r="F31" s="66" t="s">
        <v>306</v>
      </c>
      <c r="G31" s="68">
        <v>59428.42</v>
      </c>
      <c r="H31" s="63">
        <f t="shared" si="0"/>
        <v>0</v>
      </c>
    </row>
    <row r="32" spans="1:8" s="34" customFormat="1" ht="14.4" x14ac:dyDescent="0.3">
      <c r="A32" s="72" t="s">
        <v>64</v>
      </c>
      <c r="B32" s="60">
        <v>44744</v>
      </c>
      <c r="C32" s="66" t="s">
        <v>57</v>
      </c>
      <c r="D32" s="72" t="s">
        <v>285</v>
      </c>
      <c r="E32" s="62">
        <v>-16582.2</v>
      </c>
      <c r="F32" s="60" t="s">
        <v>273</v>
      </c>
      <c r="G32" s="62">
        <v>0</v>
      </c>
      <c r="H32" s="63">
        <f t="shared" si="0"/>
        <v>-16582.2</v>
      </c>
    </row>
    <row r="33" spans="1:8" s="34" customFormat="1" ht="14.4" x14ac:dyDescent="0.3">
      <c r="A33" s="72" t="s">
        <v>287</v>
      </c>
      <c r="B33" s="60" t="s">
        <v>280</v>
      </c>
      <c r="C33" s="66" t="s">
        <v>288</v>
      </c>
      <c r="D33" s="72" t="s">
        <v>289</v>
      </c>
      <c r="E33" s="62">
        <v>89355</v>
      </c>
      <c r="F33" s="60">
        <v>0</v>
      </c>
      <c r="G33" s="62">
        <v>0</v>
      </c>
      <c r="H33" s="63">
        <f t="shared" si="0"/>
        <v>89355</v>
      </c>
    </row>
    <row r="34" spans="1:8" s="52" customFormat="1" ht="14.4" x14ac:dyDescent="0.3">
      <c r="A34" s="72" t="s">
        <v>28</v>
      </c>
      <c r="B34" s="72" t="s">
        <v>29</v>
      </c>
      <c r="C34" s="72" t="s">
        <v>48</v>
      </c>
      <c r="D34" s="72" t="s">
        <v>298</v>
      </c>
      <c r="E34" s="63">
        <v>59481.48</v>
      </c>
      <c r="F34" s="70" t="s">
        <v>296</v>
      </c>
      <c r="G34" s="68">
        <v>17843.66</v>
      </c>
      <c r="H34" s="63">
        <f t="shared" si="0"/>
        <v>41637.820000000007</v>
      </c>
    </row>
    <row r="35" spans="1:8" s="52" customFormat="1" ht="14.4" x14ac:dyDescent="0.3">
      <c r="A35" s="72" t="s">
        <v>266</v>
      </c>
      <c r="B35" s="72" t="s">
        <v>244</v>
      </c>
      <c r="C35" s="72" t="s">
        <v>262</v>
      </c>
      <c r="D35" s="72" t="s">
        <v>264</v>
      </c>
      <c r="E35" s="63">
        <v>45700</v>
      </c>
      <c r="F35" s="62">
        <v>0</v>
      </c>
      <c r="G35" s="68">
        <v>0</v>
      </c>
      <c r="H35" s="63">
        <f t="shared" si="0"/>
        <v>45700</v>
      </c>
    </row>
    <row r="36" spans="1:8" s="52" customFormat="1" ht="14.4" x14ac:dyDescent="0.3">
      <c r="A36" s="72" t="s">
        <v>261</v>
      </c>
      <c r="B36" s="72" t="s">
        <v>244</v>
      </c>
      <c r="C36" s="72" t="s">
        <v>262</v>
      </c>
      <c r="D36" s="72" t="s">
        <v>263</v>
      </c>
      <c r="E36" s="63">
        <v>85408.75</v>
      </c>
      <c r="F36" s="70">
        <v>0</v>
      </c>
      <c r="G36" s="68">
        <v>0</v>
      </c>
      <c r="H36" s="63">
        <f t="shared" si="0"/>
        <v>85408.75</v>
      </c>
    </row>
    <row r="37" spans="1:8" s="34" customFormat="1" ht="14.4" x14ac:dyDescent="0.3">
      <c r="A37" s="72" t="s">
        <v>33</v>
      </c>
      <c r="B37" s="72" t="s">
        <v>273</v>
      </c>
      <c r="C37" s="85" t="s">
        <v>34</v>
      </c>
      <c r="D37" s="89" t="s">
        <v>274</v>
      </c>
      <c r="E37" s="62">
        <v>158480.26</v>
      </c>
      <c r="F37" s="70">
        <v>44897</v>
      </c>
      <c r="G37" s="65">
        <v>79240.13</v>
      </c>
      <c r="H37" s="63">
        <f t="shared" si="0"/>
        <v>79240.13</v>
      </c>
    </row>
    <row r="38" spans="1:8" s="34" customFormat="1" ht="14.4" x14ac:dyDescent="0.3">
      <c r="A38" s="72"/>
      <c r="B38" s="60"/>
      <c r="C38" s="85"/>
      <c r="D38" s="89"/>
      <c r="E38" s="62"/>
      <c r="F38" s="70"/>
      <c r="G38" s="65"/>
      <c r="H38" s="63"/>
    </row>
    <row r="39" spans="1:8" ht="22.95" customHeight="1" x14ac:dyDescent="0.3">
      <c r="A39" s="17" t="s">
        <v>67</v>
      </c>
      <c r="B39" s="17"/>
      <c r="C39" s="17"/>
      <c r="D39" s="17"/>
      <c r="E39" s="18">
        <f>SUM(E11:E38)</f>
        <v>8264843.9399999995</v>
      </c>
      <c r="F39" s="18"/>
      <c r="G39" s="18">
        <f>SUM(G11:G38)</f>
        <v>3584693.8700000006</v>
      </c>
      <c r="H39" s="18">
        <f>SUM(H11:H38)</f>
        <v>4680150.07</v>
      </c>
    </row>
    <row r="40" spans="1:8" x14ac:dyDescent="0.3">
      <c r="G40" s="13"/>
    </row>
    <row r="41" spans="1:8" x14ac:dyDescent="0.3">
      <c r="G41" s="35"/>
    </row>
  </sheetData>
  <autoFilter ref="A10:H37">
    <sortState ref="A11:H37">
      <sortCondition ref="A10:A37"/>
    </sortState>
  </autoFilter>
  <mergeCells count="4">
    <mergeCell ref="A5:H5"/>
    <mergeCell ref="A6:H6"/>
    <mergeCell ref="A7:H7"/>
    <mergeCell ref="A9:H9"/>
  </mergeCells>
  <conditionalFormatting sqref="C37:C38">
    <cfRule type="duplicateValues" dxfId="1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F1" zoomScaleNormal="100" workbookViewId="0">
      <pane ySplit="1" topLeftCell="A47" activePane="bottomLeft" state="frozen"/>
      <selection pane="bottomLeft" activeCell="A2" sqref="A2:XFD2"/>
    </sheetView>
  </sheetViews>
  <sheetFormatPr baseColWidth="10" defaultColWidth="11.5546875" defaultRowHeight="13.8" x14ac:dyDescent="0.3"/>
  <cols>
    <col min="1" max="1" width="53.5546875" style="2" customWidth="1"/>
    <col min="2" max="2" width="24.5546875" style="2" customWidth="1"/>
    <col min="3" max="3" width="48.88671875" style="2" customWidth="1"/>
    <col min="4" max="4" width="41.33203125" style="2" customWidth="1"/>
    <col min="5" max="5" width="19.33203125" style="97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96"/>
      <c r="H1" s="12"/>
    </row>
    <row r="2" spans="1:8" x14ac:dyDescent="0.3">
      <c r="B2" s="4"/>
      <c r="C2" s="4"/>
      <c r="E2" s="96"/>
      <c r="F2" s="4"/>
      <c r="G2" s="4"/>
      <c r="H2" s="12"/>
    </row>
    <row r="3" spans="1:8" x14ac:dyDescent="0.3">
      <c r="C3" s="4"/>
      <c r="D3" s="88"/>
      <c r="H3" s="12"/>
    </row>
    <row r="4" spans="1:8" ht="21" x14ac:dyDescent="0.4">
      <c r="A4" s="94" t="s">
        <v>0</v>
      </c>
      <c r="B4" s="94"/>
      <c r="C4" s="94"/>
      <c r="D4" s="94"/>
      <c r="E4" s="94"/>
      <c r="F4" s="94"/>
      <c r="G4" s="94"/>
      <c r="H4" s="94"/>
    </row>
    <row r="5" spans="1:8" ht="21" x14ac:dyDescent="0.4">
      <c r="A5" s="94" t="s">
        <v>314</v>
      </c>
      <c r="B5" s="94"/>
      <c r="C5" s="94"/>
      <c r="D5" s="94"/>
      <c r="E5" s="94"/>
      <c r="F5" s="94"/>
      <c r="G5" s="94"/>
      <c r="H5" s="94"/>
    </row>
    <row r="6" spans="1:8" ht="21" x14ac:dyDescent="0.4">
      <c r="A6" s="94" t="s">
        <v>68</v>
      </c>
      <c r="B6" s="94"/>
      <c r="C6" s="94"/>
      <c r="D6" s="94"/>
      <c r="E6" s="94"/>
      <c r="F6" s="94"/>
      <c r="G6" s="94"/>
      <c r="H6" s="94"/>
    </row>
    <row r="7" spans="1:8" s="6" customFormat="1" ht="78" x14ac:dyDescent="0.3">
      <c r="A7" s="82" t="s">
        <v>7</v>
      </c>
      <c r="B7" s="7" t="s">
        <v>8</v>
      </c>
      <c r="C7" s="7" t="s">
        <v>9</v>
      </c>
      <c r="D7" s="8" t="s">
        <v>10</v>
      </c>
      <c r="E7" s="98" t="s">
        <v>11</v>
      </c>
      <c r="F7" s="10" t="s">
        <v>12</v>
      </c>
      <c r="G7" s="10" t="s">
        <v>13</v>
      </c>
      <c r="H7" s="11" t="s">
        <v>14</v>
      </c>
    </row>
    <row r="8" spans="1:8" s="34" customFormat="1" ht="14.4" x14ac:dyDescent="0.3">
      <c r="A8" s="72" t="s">
        <v>65</v>
      </c>
      <c r="B8" s="60" t="s">
        <v>344</v>
      </c>
      <c r="C8" s="66" t="s">
        <v>54</v>
      </c>
      <c r="D8" s="66" t="s">
        <v>354</v>
      </c>
      <c r="E8" s="99">
        <v>244061.97</v>
      </c>
      <c r="F8" s="60" t="s">
        <v>351</v>
      </c>
      <c r="G8" s="65">
        <v>140594.17000000001</v>
      </c>
      <c r="H8" s="63">
        <f>+E8-G8</f>
        <v>103467.79999999999</v>
      </c>
    </row>
    <row r="9" spans="1:8" s="34" customFormat="1" ht="28.8" x14ac:dyDescent="0.3">
      <c r="A9" s="72" t="s">
        <v>41</v>
      </c>
      <c r="B9" s="60" t="s">
        <v>183</v>
      </c>
      <c r="C9" s="66" t="s">
        <v>45</v>
      </c>
      <c r="D9" s="85" t="s">
        <v>4</v>
      </c>
      <c r="E9" s="100">
        <v>4018785.5</v>
      </c>
      <c r="F9" s="66" t="s">
        <v>377</v>
      </c>
      <c r="G9" s="68">
        <v>1813987.5</v>
      </c>
      <c r="H9" s="63">
        <f>+E9-G9</f>
        <v>2204798</v>
      </c>
    </row>
    <row r="10" spans="1:8" s="34" customFormat="1" ht="14.4" x14ac:dyDescent="0.3">
      <c r="A10" s="72" t="s">
        <v>333</v>
      </c>
      <c r="B10" s="60">
        <v>44564</v>
      </c>
      <c r="C10" s="66" t="s">
        <v>316</v>
      </c>
      <c r="D10" s="85" t="s">
        <v>334</v>
      </c>
      <c r="E10" s="100">
        <v>54468.83</v>
      </c>
      <c r="F10" s="66" t="s">
        <v>317</v>
      </c>
      <c r="G10" s="68">
        <v>54468.83</v>
      </c>
      <c r="H10" s="63">
        <f>+E10-G10</f>
        <v>0</v>
      </c>
    </row>
    <row r="11" spans="1:8" s="34" customFormat="1" ht="14.4" x14ac:dyDescent="0.3">
      <c r="A11" s="72" t="s">
        <v>360</v>
      </c>
      <c r="B11" s="60" t="s">
        <v>344</v>
      </c>
      <c r="C11" s="72" t="s">
        <v>321</v>
      </c>
      <c r="D11" s="85" t="s">
        <v>361</v>
      </c>
      <c r="E11" s="100">
        <v>38937.24</v>
      </c>
      <c r="F11" s="66" t="s">
        <v>358</v>
      </c>
      <c r="G11" s="68">
        <v>38937.24</v>
      </c>
      <c r="H11" s="63">
        <f>+E11-G11</f>
        <v>0</v>
      </c>
    </row>
    <row r="12" spans="1:8" s="34" customFormat="1" ht="14.4" x14ac:dyDescent="0.3">
      <c r="A12" s="72" t="s">
        <v>61</v>
      </c>
      <c r="B12" s="66" t="s">
        <v>371</v>
      </c>
      <c r="C12" s="66" t="s">
        <v>58</v>
      </c>
      <c r="D12" s="72" t="s">
        <v>372</v>
      </c>
      <c r="E12" s="99">
        <v>1507</v>
      </c>
      <c r="F12" s="60" t="s">
        <v>370</v>
      </c>
      <c r="G12" s="65">
        <v>1507</v>
      </c>
      <c r="H12" s="63">
        <f>+E12-G12</f>
        <v>0</v>
      </c>
    </row>
    <row r="13" spans="1:8" s="34" customFormat="1" ht="14.4" x14ac:dyDescent="0.3">
      <c r="A13" s="72" t="s">
        <v>62</v>
      </c>
      <c r="B13" s="60">
        <v>44564</v>
      </c>
      <c r="C13" s="66" t="s">
        <v>55</v>
      </c>
      <c r="D13" s="72" t="s">
        <v>350</v>
      </c>
      <c r="E13" s="99">
        <v>600000</v>
      </c>
      <c r="F13" s="60" t="s">
        <v>351</v>
      </c>
      <c r="G13" s="65">
        <v>600000</v>
      </c>
      <c r="H13" s="63">
        <f t="shared" ref="H13:H46" si="0">+E13-G13</f>
        <v>0</v>
      </c>
    </row>
    <row r="14" spans="1:8" s="64" customFormat="1" ht="14.4" x14ac:dyDescent="0.3">
      <c r="A14" s="72" t="s">
        <v>373</v>
      </c>
      <c r="B14" s="60">
        <v>44807</v>
      </c>
      <c r="C14" s="72" t="s">
        <v>321</v>
      </c>
      <c r="D14" s="72" t="s">
        <v>374</v>
      </c>
      <c r="E14" s="99">
        <v>17524.580000000002</v>
      </c>
      <c r="F14" s="60" t="s">
        <v>375</v>
      </c>
      <c r="G14" s="65">
        <v>17524.580000000002</v>
      </c>
      <c r="H14" s="63">
        <f t="shared" si="0"/>
        <v>0</v>
      </c>
    </row>
    <row r="15" spans="1:8" s="34" customFormat="1" ht="14.4" x14ac:dyDescent="0.3">
      <c r="A15" s="72" t="s">
        <v>336</v>
      </c>
      <c r="B15" s="60">
        <v>44595</v>
      </c>
      <c r="C15" s="72" t="s">
        <v>321</v>
      </c>
      <c r="D15" s="72" t="s">
        <v>337</v>
      </c>
      <c r="E15" s="99">
        <v>17356.8</v>
      </c>
      <c r="F15" s="60" t="s">
        <v>335</v>
      </c>
      <c r="G15" s="65">
        <v>17356.8</v>
      </c>
      <c r="H15" s="63">
        <f t="shared" si="0"/>
        <v>0</v>
      </c>
    </row>
    <row r="16" spans="1:8" s="34" customFormat="1" ht="14.4" x14ac:dyDescent="0.3">
      <c r="A16" s="72" t="s">
        <v>121</v>
      </c>
      <c r="B16" s="60">
        <v>44563</v>
      </c>
      <c r="C16" s="85" t="s">
        <v>122</v>
      </c>
      <c r="D16" s="72" t="s">
        <v>346</v>
      </c>
      <c r="E16" s="99">
        <v>1995</v>
      </c>
      <c r="F16" s="60">
        <v>44898</v>
      </c>
      <c r="G16" s="65">
        <v>660</v>
      </c>
      <c r="H16" s="63">
        <f>+E16-G16</f>
        <v>1335</v>
      </c>
    </row>
    <row r="17" spans="1:8" s="34" customFormat="1" ht="14.4" x14ac:dyDescent="0.3">
      <c r="A17" s="72" t="s">
        <v>143</v>
      </c>
      <c r="B17" s="60" t="s">
        <v>296</v>
      </c>
      <c r="C17" s="85" t="s">
        <v>342</v>
      </c>
      <c r="D17" s="72" t="s">
        <v>343</v>
      </c>
      <c r="E17" s="99">
        <v>119674.66</v>
      </c>
      <c r="F17" s="60" t="s">
        <v>335</v>
      </c>
      <c r="G17" s="65">
        <v>119674.66</v>
      </c>
      <c r="H17" s="63">
        <f t="shared" si="0"/>
        <v>0</v>
      </c>
    </row>
    <row r="18" spans="1:8" s="34" customFormat="1" ht="17.25" customHeight="1" x14ac:dyDescent="0.3">
      <c r="A18" s="72" t="s">
        <v>355</v>
      </c>
      <c r="B18" s="60">
        <v>44868</v>
      </c>
      <c r="C18" s="85" t="s">
        <v>356</v>
      </c>
      <c r="D18" s="72" t="s">
        <v>357</v>
      </c>
      <c r="E18" s="99">
        <v>289972.88</v>
      </c>
      <c r="F18" s="60" t="s">
        <v>358</v>
      </c>
      <c r="G18" s="65">
        <v>46553.14</v>
      </c>
      <c r="H18" s="63">
        <f t="shared" si="0"/>
        <v>243419.74</v>
      </c>
    </row>
    <row r="19" spans="1:8" s="34" customFormat="1" ht="17.25" customHeight="1" x14ac:dyDescent="0.3">
      <c r="A19" s="72" t="s">
        <v>221</v>
      </c>
      <c r="B19" s="60" t="s">
        <v>351</v>
      </c>
      <c r="C19" s="85" t="s">
        <v>223</v>
      </c>
      <c r="D19" s="72" t="s">
        <v>388</v>
      </c>
      <c r="E19" s="99">
        <v>13619.34</v>
      </c>
      <c r="F19" s="60" t="s">
        <v>317</v>
      </c>
      <c r="G19" s="65">
        <v>13619.34</v>
      </c>
      <c r="H19" s="63">
        <f t="shared" si="0"/>
        <v>0</v>
      </c>
    </row>
    <row r="20" spans="1:8" s="34" customFormat="1" ht="14.4" x14ac:dyDescent="0.3">
      <c r="A20" s="72" t="s">
        <v>307</v>
      </c>
      <c r="B20" s="60">
        <v>44745</v>
      </c>
      <c r="C20" s="85" t="s">
        <v>308</v>
      </c>
      <c r="D20" s="72" t="s">
        <v>376</v>
      </c>
      <c r="E20" s="99">
        <v>155252.51999999999</v>
      </c>
      <c r="F20" s="60" t="s">
        <v>377</v>
      </c>
      <c r="G20" s="65">
        <v>155252.51999999999</v>
      </c>
      <c r="H20" s="63">
        <f t="shared" si="0"/>
        <v>0</v>
      </c>
    </row>
    <row r="21" spans="1:8" s="34" customFormat="1" ht="33.75" customHeight="1" x14ac:dyDescent="0.3">
      <c r="A21" s="72" t="s">
        <v>15</v>
      </c>
      <c r="B21" s="60" t="s">
        <v>273</v>
      </c>
      <c r="C21" s="66" t="s">
        <v>278</v>
      </c>
      <c r="D21" s="85" t="s">
        <v>279</v>
      </c>
      <c r="E21" s="100">
        <v>518970.38</v>
      </c>
      <c r="F21" s="60">
        <v>44898</v>
      </c>
      <c r="G21" s="68">
        <v>264750.56</v>
      </c>
      <c r="H21" s="63">
        <f t="shared" si="0"/>
        <v>254219.82</v>
      </c>
    </row>
    <row r="22" spans="1:8" s="34" customFormat="1" ht="18" customHeight="1" x14ac:dyDescent="0.3">
      <c r="A22" s="72" t="s">
        <v>63</v>
      </c>
      <c r="B22" s="60" t="s">
        <v>329</v>
      </c>
      <c r="C22" s="66" t="s">
        <v>330</v>
      </c>
      <c r="D22" s="85" t="s">
        <v>331</v>
      </c>
      <c r="E22" s="100">
        <v>45878</v>
      </c>
      <c r="F22" s="60" t="s">
        <v>317</v>
      </c>
      <c r="G22" s="68">
        <v>45878</v>
      </c>
      <c r="H22" s="63">
        <f t="shared" si="0"/>
        <v>0</v>
      </c>
    </row>
    <row r="23" spans="1:8" s="34" customFormat="1" ht="14.4" x14ac:dyDescent="0.3">
      <c r="A23" s="72" t="s">
        <v>347</v>
      </c>
      <c r="B23" s="60" t="s">
        <v>348</v>
      </c>
      <c r="C23" s="85" t="s">
        <v>116</v>
      </c>
      <c r="D23" s="72" t="s">
        <v>349</v>
      </c>
      <c r="E23" s="101">
        <v>491678.69</v>
      </c>
      <c r="F23" s="60">
        <v>44868</v>
      </c>
      <c r="G23" s="65">
        <v>238520.25</v>
      </c>
      <c r="H23" s="63">
        <f>+E23-G23</f>
        <v>253158.44</v>
      </c>
    </row>
    <row r="24" spans="1:8" s="34" customFormat="1" ht="14.4" x14ac:dyDescent="0.3">
      <c r="A24" s="72" t="s">
        <v>16</v>
      </c>
      <c r="B24" s="60" t="s">
        <v>345</v>
      </c>
      <c r="C24" s="85" t="s">
        <v>49</v>
      </c>
      <c r="D24" s="72" t="s">
        <v>359</v>
      </c>
      <c r="E24" s="101">
        <v>161400</v>
      </c>
      <c r="F24" s="62" t="s">
        <v>344</v>
      </c>
      <c r="G24" s="65">
        <v>32280</v>
      </c>
      <c r="H24" s="63">
        <f t="shared" si="0"/>
        <v>129120</v>
      </c>
    </row>
    <row r="25" spans="1:8" s="34" customFormat="1" ht="14.4" x14ac:dyDescent="0.3">
      <c r="A25" s="72" t="s">
        <v>366</v>
      </c>
      <c r="B25" s="60" t="s">
        <v>368</v>
      </c>
      <c r="C25" s="85" t="s">
        <v>367</v>
      </c>
      <c r="D25" s="72" t="s">
        <v>369</v>
      </c>
      <c r="E25" s="101">
        <v>26598.1</v>
      </c>
      <c r="F25" s="62" t="s">
        <v>370</v>
      </c>
      <c r="G25" s="65">
        <v>26598.1</v>
      </c>
      <c r="H25" s="63">
        <f t="shared" si="0"/>
        <v>0</v>
      </c>
    </row>
    <row r="26" spans="1:8" s="34" customFormat="1" ht="14.4" x14ac:dyDescent="0.3">
      <c r="A26" s="72" t="s">
        <v>338</v>
      </c>
      <c r="B26" s="60" t="s">
        <v>296</v>
      </c>
      <c r="C26" s="85" t="s">
        <v>308</v>
      </c>
      <c r="D26" s="72" t="s">
        <v>339</v>
      </c>
      <c r="E26" s="101">
        <v>57630</v>
      </c>
      <c r="F26" s="60" t="s">
        <v>358</v>
      </c>
      <c r="G26" s="65">
        <v>57630</v>
      </c>
      <c r="H26" s="63">
        <f t="shared" si="0"/>
        <v>0</v>
      </c>
    </row>
    <row r="27" spans="1:8" s="34" customFormat="1" ht="14.4" x14ac:dyDescent="0.3">
      <c r="A27" s="72" t="s">
        <v>18</v>
      </c>
      <c r="B27" s="66" t="s">
        <v>383</v>
      </c>
      <c r="C27" s="66" t="s">
        <v>151</v>
      </c>
      <c r="D27" s="72" t="s">
        <v>265</v>
      </c>
      <c r="E27" s="100">
        <v>71564.179999999993</v>
      </c>
      <c r="F27" s="60" t="s">
        <v>383</v>
      </c>
      <c r="G27" s="68">
        <v>10564</v>
      </c>
      <c r="H27" s="63">
        <f t="shared" si="0"/>
        <v>61000.179999999993</v>
      </c>
    </row>
    <row r="28" spans="1:8" s="34" customFormat="1" ht="14.4" x14ac:dyDescent="0.3">
      <c r="A28" s="72" t="s">
        <v>315</v>
      </c>
      <c r="B28" s="66" t="s">
        <v>318</v>
      </c>
      <c r="C28" s="66" t="s">
        <v>316</v>
      </c>
      <c r="D28" s="72" t="s">
        <v>319</v>
      </c>
      <c r="E28" s="100">
        <v>125769</v>
      </c>
      <c r="F28" s="60" t="s">
        <v>317</v>
      </c>
      <c r="G28" s="68">
        <v>125769</v>
      </c>
      <c r="H28" s="63">
        <f t="shared" si="0"/>
        <v>0</v>
      </c>
    </row>
    <row r="29" spans="1:8" s="34" customFormat="1" ht="14.4" x14ac:dyDescent="0.3">
      <c r="A29" s="72" t="s">
        <v>113</v>
      </c>
      <c r="B29" s="60" t="s">
        <v>209</v>
      </c>
      <c r="C29" s="66" t="s">
        <v>114</v>
      </c>
      <c r="D29" s="66" t="s">
        <v>115</v>
      </c>
      <c r="E29" s="99">
        <v>-9195.75</v>
      </c>
      <c r="F29" s="62">
        <v>0</v>
      </c>
      <c r="G29" s="65">
        <v>0</v>
      </c>
      <c r="H29" s="63">
        <f t="shared" si="0"/>
        <v>-9195.75</v>
      </c>
    </row>
    <row r="30" spans="1:8" s="34" customFormat="1" ht="14.4" x14ac:dyDescent="0.3">
      <c r="A30" s="72" t="s">
        <v>297</v>
      </c>
      <c r="B30" s="60" t="s">
        <v>292</v>
      </c>
      <c r="C30" s="66" t="s">
        <v>340</v>
      </c>
      <c r="D30" s="66" t="s">
        <v>300</v>
      </c>
      <c r="E30" s="99">
        <v>89108.64</v>
      </c>
      <c r="F30" s="72" t="s">
        <v>341</v>
      </c>
      <c r="G30" s="65">
        <v>89108.64</v>
      </c>
      <c r="H30" s="63">
        <f t="shared" si="0"/>
        <v>0</v>
      </c>
    </row>
    <row r="31" spans="1:8" s="34" customFormat="1" ht="14.4" x14ac:dyDescent="0.3">
      <c r="A31" s="72" t="s">
        <v>313</v>
      </c>
      <c r="B31" s="60">
        <v>44564</v>
      </c>
      <c r="C31" s="72" t="s">
        <v>56</v>
      </c>
      <c r="D31" s="72" t="s">
        <v>384</v>
      </c>
      <c r="E31" s="99">
        <v>195332.15</v>
      </c>
      <c r="F31" s="60" t="s">
        <v>385</v>
      </c>
      <c r="G31" s="65">
        <v>195332.15</v>
      </c>
      <c r="H31" s="63">
        <f t="shared" si="0"/>
        <v>0</v>
      </c>
    </row>
    <row r="32" spans="1:8" s="34" customFormat="1" ht="14.4" x14ac:dyDescent="0.3">
      <c r="A32" s="83" t="s">
        <v>21</v>
      </c>
      <c r="B32" s="60" t="s">
        <v>292</v>
      </c>
      <c r="C32" s="83" t="s">
        <v>50</v>
      </c>
      <c r="D32" s="83" t="s">
        <v>332</v>
      </c>
      <c r="E32" s="100">
        <f>6308.12+60822.67+2369.98+2102.95</f>
        <v>71603.719999999987</v>
      </c>
      <c r="F32" s="62" t="s">
        <v>317</v>
      </c>
      <c r="G32" s="68">
        <v>65295.6</v>
      </c>
      <c r="H32" s="63">
        <f t="shared" si="0"/>
        <v>6308.1199999999881</v>
      </c>
    </row>
    <row r="33" spans="1:8" s="34" customFormat="1" ht="14.4" x14ac:dyDescent="0.3">
      <c r="A33" s="72" t="s">
        <v>22</v>
      </c>
      <c r="B33" s="72" t="s">
        <v>294</v>
      </c>
      <c r="C33" s="72" t="s">
        <v>47</v>
      </c>
      <c r="D33" s="72" t="s">
        <v>295</v>
      </c>
      <c r="E33" s="100">
        <v>172273.69</v>
      </c>
      <c r="F33" s="72" t="s">
        <v>296</v>
      </c>
      <c r="G33" s="68">
        <v>0</v>
      </c>
      <c r="H33" s="63">
        <f>+E33-G33</f>
        <v>172273.69</v>
      </c>
    </row>
    <row r="34" spans="1:8" s="34" customFormat="1" ht="13.95" customHeight="1" x14ac:dyDescent="0.3">
      <c r="A34" s="72" t="s">
        <v>40</v>
      </c>
      <c r="B34" s="60">
        <v>44291</v>
      </c>
      <c r="C34" s="86" t="s">
        <v>5</v>
      </c>
      <c r="D34" s="66" t="s">
        <v>378</v>
      </c>
      <c r="E34" s="99">
        <v>54000.1</v>
      </c>
      <c r="F34" s="70">
        <v>44776</v>
      </c>
      <c r="G34" s="68">
        <v>28421.05</v>
      </c>
      <c r="H34" s="63">
        <f t="shared" si="0"/>
        <v>25579.05</v>
      </c>
    </row>
    <row r="35" spans="1:8" s="34" customFormat="1" ht="14.4" x14ac:dyDescent="0.3">
      <c r="A35" s="72" t="s">
        <v>24</v>
      </c>
      <c r="B35" s="66" t="s">
        <v>304</v>
      </c>
      <c r="C35" s="66" t="s">
        <v>46</v>
      </c>
      <c r="D35" s="72" t="s">
        <v>386</v>
      </c>
      <c r="E35" s="100">
        <v>214087.23</v>
      </c>
      <c r="F35" s="66" t="s">
        <v>370</v>
      </c>
      <c r="G35" s="68">
        <v>406790.96</v>
      </c>
      <c r="H35" s="63">
        <f>+E35-G35</f>
        <v>-192703.73</v>
      </c>
    </row>
    <row r="36" spans="1:8" s="34" customFormat="1" ht="14.4" x14ac:dyDescent="0.3">
      <c r="A36" s="72" t="s">
        <v>326</v>
      </c>
      <c r="B36" s="66" t="s">
        <v>292</v>
      </c>
      <c r="C36" s="66" t="s">
        <v>316</v>
      </c>
      <c r="D36" s="72" t="s">
        <v>327</v>
      </c>
      <c r="E36" s="100">
        <v>5527.4</v>
      </c>
      <c r="F36" s="66" t="s">
        <v>328</v>
      </c>
      <c r="G36" s="68">
        <v>5527.4</v>
      </c>
      <c r="H36" s="63">
        <f t="shared" si="0"/>
        <v>0</v>
      </c>
    </row>
    <row r="37" spans="1:8" s="34" customFormat="1" ht="14.4" x14ac:dyDescent="0.3">
      <c r="A37" s="72" t="s">
        <v>362</v>
      </c>
      <c r="B37" s="66" t="s">
        <v>363</v>
      </c>
      <c r="C37" s="66" t="s">
        <v>364</v>
      </c>
      <c r="D37" s="72" t="s">
        <v>365</v>
      </c>
      <c r="E37" s="100">
        <v>34500</v>
      </c>
      <c r="F37" s="66" t="s">
        <v>358</v>
      </c>
      <c r="G37" s="68">
        <v>34500</v>
      </c>
      <c r="H37" s="63">
        <f t="shared" si="0"/>
        <v>0</v>
      </c>
    </row>
    <row r="38" spans="1:8" s="34" customFormat="1" ht="14.4" x14ac:dyDescent="0.3">
      <c r="A38" s="72" t="s">
        <v>64</v>
      </c>
      <c r="B38" s="60" t="s">
        <v>379</v>
      </c>
      <c r="C38" s="92" t="s">
        <v>57</v>
      </c>
      <c r="D38" s="72" t="s">
        <v>380</v>
      </c>
      <c r="E38" s="99">
        <v>-8398.4</v>
      </c>
      <c r="F38" s="60" t="s">
        <v>273</v>
      </c>
      <c r="G38" s="62">
        <v>0</v>
      </c>
      <c r="H38" s="62">
        <f t="shared" si="0"/>
        <v>-8398.4</v>
      </c>
    </row>
    <row r="39" spans="1:8" s="34" customFormat="1" ht="14.4" x14ac:dyDescent="0.3">
      <c r="A39" s="72" t="s">
        <v>287</v>
      </c>
      <c r="B39" s="60" t="s">
        <v>280</v>
      </c>
      <c r="C39" s="66" t="s">
        <v>288</v>
      </c>
      <c r="D39" s="72" t="s">
        <v>289</v>
      </c>
      <c r="E39" s="99">
        <v>89355</v>
      </c>
      <c r="F39" s="60">
        <v>44837</v>
      </c>
      <c r="G39" s="62">
        <v>89355</v>
      </c>
      <c r="H39" s="63">
        <f t="shared" si="0"/>
        <v>0</v>
      </c>
    </row>
    <row r="40" spans="1:8" s="52" customFormat="1" ht="14.4" x14ac:dyDescent="0.3">
      <c r="A40" s="72" t="s">
        <v>28</v>
      </c>
      <c r="B40" s="72" t="s">
        <v>29</v>
      </c>
      <c r="C40" s="72" t="s">
        <v>48</v>
      </c>
      <c r="D40" s="72" t="s">
        <v>298</v>
      </c>
      <c r="E40" s="100">
        <v>41637.82</v>
      </c>
      <c r="F40" s="70" t="s">
        <v>296</v>
      </c>
      <c r="G40" s="68">
        <v>0</v>
      </c>
      <c r="H40" s="63">
        <f t="shared" si="0"/>
        <v>41637.82</v>
      </c>
    </row>
    <row r="41" spans="1:8" s="52" customFormat="1" ht="14.4" x14ac:dyDescent="0.3">
      <c r="A41" s="72" t="s">
        <v>320</v>
      </c>
      <c r="B41" s="60">
        <v>44564</v>
      </c>
      <c r="C41" s="72" t="s">
        <v>321</v>
      </c>
      <c r="D41" s="72" t="s">
        <v>322</v>
      </c>
      <c r="E41" s="100">
        <v>12423.53</v>
      </c>
      <c r="F41" s="70" t="s">
        <v>317</v>
      </c>
      <c r="G41" s="68">
        <v>12423.53</v>
      </c>
      <c r="H41" s="63">
        <f t="shared" si="0"/>
        <v>0</v>
      </c>
    </row>
    <row r="42" spans="1:8" s="52" customFormat="1" ht="14.4" x14ac:dyDescent="0.3">
      <c r="A42" s="72" t="s">
        <v>323</v>
      </c>
      <c r="B42" s="60" t="s">
        <v>292</v>
      </c>
      <c r="C42" s="72" t="s">
        <v>324</v>
      </c>
      <c r="D42" s="72" t="s">
        <v>325</v>
      </c>
      <c r="E42" s="100">
        <v>148247.88</v>
      </c>
      <c r="F42" s="70" t="s">
        <v>317</v>
      </c>
      <c r="G42" s="68">
        <v>148247.88</v>
      </c>
      <c r="H42" s="63">
        <f t="shared" si="0"/>
        <v>0</v>
      </c>
    </row>
    <row r="43" spans="1:8" s="52" customFormat="1" ht="14.4" x14ac:dyDescent="0.3">
      <c r="A43" s="72" t="s">
        <v>266</v>
      </c>
      <c r="B43" s="60">
        <v>44897</v>
      </c>
      <c r="C43" s="72" t="s">
        <v>262</v>
      </c>
      <c r="D43" s="72" t="s">
        <v>264</v>
      </c>
      <c r="E43" s="100">
        <v>45700</v>
      </c>
      <c r="F43" s="62" t="s">
        <v>335</v>
      </c>
      <c r="G43" s="68">
        <v>45700</v>
      </c>
      <c r="H43" s="63">
        <f t="shared" si="0"/>
        <v>0</v>
      </c>
    </row>
    <row r="44" spans="1:8" s="52" customFormat="1" ht="14.4" x14ac:dyDescent="0.3">
      <c r="A44" s="72" t="s">
        <v>261</v>
      </c>
      <c r="B44" s="72" t="s">
        <v>244</v>
      </c>
      <c r="C44" s="72" t="s">
        <v>262</v>
      </c>
      <c r="D44" s="72" t="s">
        <v>263</v>
      </c>
      <c r="E44" s="100">
        <v>85408.75</v>
      </c>
      <c r="F44" s="70" t="s">
        <v>387</v>
      </c>
      <c r="G44" s="68">
        <v>85408.75</v>
      </c>
      <c r="H44" s="63">
        <f t="shared" si="0"/>
        <v>0</v>
      </c>
    </row>
    <row r="45" spans="1:8" s="52" customFormat="1" ht="18.75" customHeight="1" x14ac:dyDescent="0.3">
      <c r="A45" s="72" t="s">
        <v>381</v>
      </c>
      <c r="B45" s="93" t="s">
        <v>383</v>
      </c>
      <c r="C45" s="85" t="s">
        <v>356</v>
      </c>
      <c r="D45" s="72" t="s">
        <v>382</v>
      </c>
      <c r="E45" s="100">
        <v>547118.61</v>
      </c>
      <c r="F45" s="62">
        <v>0</v>
      </c>
      <c r="G45" s="68">
        <v>0</v>
      </c>
      <c r="H45" s="63">
        <f t="shared" si="0"/>
        <v>547118.61</v>
      </c>
    </row>
    <row r="46" spans="1:8" s="34" customFormat="1" ht="14.4" x14ac:dyDescent="0.3">
      <c r="A46" s="72" t="s">
        <v>33</v>
      </c>
      <c r="B46" s="72" t="s">
        <v>352</v>
      </c>
      <c r="C46" s="85" t="s">
        <v>34</v>
      </c>
      <c r="D46" s="89" t="s">
        <v>353</v>
      </c>
      <c r="E46" s="99">
        <v>158480.26</v>
      </c>
      <c r="F46" s="70" t="s">
        <v>341</v>
      </c>
      <c r="G46" s="65">
        <v>79240.13</v>
      </c>
      <c r="H46" s="63">
        <f t="shared" si="0"/>
        <v>79240.13</v>
      </c>
    </row>
    <row r="47" spans="1:8" s="34" customFormat="1" ht="14.4" x14ac:dyDescent="0.3">
      <c r="A47" s="72"/>
      <c r="B47" s="60"/>
      <c r="C47" s="85"/>
      <c r="D47" s="89"/>
      <c r="E47" s="99"/>
      <c r="F47" s="70"/>
      <c r="G47" s="65"/>
      <c r="H47" s="63"/>
    </row>
    <row r="48" spans="1:8" ht="22.95" customHeight="1" x14ac:dyDescent="0.3">
      <c r="A48" s="17" t="s">
        <v>67</v>
      </c>
      <c r="B48" s="17"/>
      <c r="C48" s="17"/>
      <c r="D48" s="17"/>
      <c r="E48" s="102">
        <f>SUM(E8:E47)</f>
        <v>9019855.2999999989</v>
      </c>
      <c r="F48" s="18"/>
      <c r="G48" s="18">
        <f>SUM(G8:G47)</f>
        <v>5107476.7800000012</v>
      </c>
      <c r="H48" s="18">
        <f>SUM(H8:H47)</f>
        <v>3912378.5199999996</v>
      </c>
    </row>
    <row r="49" spans="7:7" x14ac:dyDescent="0.3">
      <c r="G49" s="13"/>
    </row>
    <row r="50" spans="7:7" x14ac:dyDescent="0.3">
      <c r="G50" s="35"/>
    </row>
  </sheetData>
  <autoFilter ref="A7:H46">
    <sortState ref="A11:H49">
      <sortCondition ref="A10:A49"/>
    </sortState>
  </autoFilter>
  <mergeCells count="3">
    <mergeCell ref="A4:H4"/>
    <mergeCell ref="A5:H5"/>
    <mergeCell ref="A6:H6"/>
  </mergeCells>
  <conditionalFormatting sqref="C46:C47">
    <cfRule type="duplicateValues" dxfId="0" priority="1"/>
  </conditionalFormatting>
  <pageMargins left="0.7" right="0.7" top="0.75" bottom="0.75" header="0.3" footer="0.3"/>
  <pageSetup scale="51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NOVIEMBRE</vt:lpstr>
      <vt:lpstr>DICIEMBRE</vt:lpstr>
      <vt:lpstr>ENERO</vt:lpstr>
      <vt:lpstr>FEBRERO</vt:lpstr>
      <vt:lpstr>MARZO</vt:lpstr>
      <vt:lpstr>DICIEMBRE!Títulos_a_imprimir</vt:lpstr>
      <vt:lpstr>ENERO!Títulos_a_imprimir</vt:lpstr>
      <vt:lpstr>FEBRERO!Títulos_a_imprimir</vt:lpstr>
      <vt:lpstr>MARZO!Títulos_a_imprimir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2022-04-08T16:49:43Z</cp:lastPrinted>
  <dcterms:created xsi:type="dcterms:W3CDTF">2021-11-04T13:57:28Z</dcterms:created>
  <dcterms:modified xsi:type="dcterms:W3CDTF">2022-04-08T16:53:06Z</dcterms:modified>
</cp:coreProperties>
</file>