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omments1.xml" ContentType="application/vnd.openxmlformats-officedocument.spreadsheetml.comments+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202300"/>
  <mc:AlternateContent xmlns:mc="http://schemas.openxmlformats.org/markup-compatibility/2006">
    <mc:Choice Requires="x15">
      <x15ac:absPath xmlns:x15ac="http://schemas.microsoft.com/office/spreadsheetml/2010/11/ac" url="\\Cnzfenx400\DIV. DE PLANIFICACION Y DESARROLLO\PLAN ANUAL OPERATIVO (POA)\INFORMES TRIMESTRALES POA 2026\INFORMES TRIMESTRAL POA 2026 NO.01\"/>
    </mc:Choice>
  </mc:AlternateContent>
  <xr:revisionPtr revIDLastSave="0" documentId="8_{7CDA8C1F-1684-48D8-841E-405166558B2C}" xr6:coauthVersionLast="47" xr6:coauthVersionMax="47" xr10:uidLastSave="{00000000-0000-0000-0000-000000000000}"/>
  <bookViews>
    <workbookView xWindow="-120" yWindow="-120" windowWidth="29040" windowHeight="15720" xr2:uid="{4E304FBA-1972-40EE-9C6A-B80C69822BF7}"/>
  </bookViews>
  <sheets>
    <sheet name="PLANTILLA RESUMEN (2)" sheetId="33" r:id="rId1"/>
    <sheet name="PLANTILLA RESUMEN" sheetId="30" state="hidden" r:id="rId2"/>
    <sheet name="Hoja1" sheetId="1" state="hidden" r:id="rId3"/>
    <sheet name="PyD" sheetId="2" r:id="rId4"/>
    <sheet name="JURID" sheetId="6" r:id="rId5"/>
    <sheet name="Elaboración de Documentos " sheetId="5" r:id="rId6"/>
    <sheet name="RR.HH." sheetId="3" r:id="rId7"/>
    <sheet name="COMUNICACIONES" sheetId="4" r:id="rId8"/>
    <sheet name="ADMVO" sheetId="7" r:id="rId9"/>
    <sheet name="Transformacion Digital" sheetId="8" r:id="rId10"/>
    <sheet name="Desarrollo E Implementacion" sheetId="10" r:id="rId11"/>
    <sheet name="Administracion de Servicios Dig" sheetId="13" r:id="rId12"/>
    <sheet name="Operaciones TIC" sheetId="11" r:id="rId13"/>
    <sheet name="Contabilidad" sheetId="12" r:id="rId14"/>
    <sheet name="Presupuesto" sheetId="14" r:id="rId15"/>
    <sheet name="Encadenamiento Productivo" sheetId="15" r:id="rId16"/>
    <sheet name="Promocion" sheetId="16" r:id="rId17"/>
    <sheet name="SERVICIOS AL USUARIO" sheetId="17" r:id="rId18"/>
    <sheet name="Estadistica" sheetId="18" r:id="rId19"/>
    <sheet name="Elaboracion Inf. TEcnicos" sheetId="19" r:id="rId20"/>
    <sheet name="SECCION CAPTURA" sheetId="20" r:id="rId21"/>
    <sheet name="Inteligencia de Mercado" sheetId="21" r:id="rId22"/>
    <sheet name="ZFP" sheetId="24" r:id="rId23"/>
    <sheet name="ZFE" sheetId="25" r:id="rId24"/>
    <sheet name="RTCYP" sheetId="26" r:id="rId25"/>
    <sheet name="Servicios Generales" sheetId="27" r:id="rId26"/>
    <sheet name="COMPRAS Y CONTRATACIONES" sheetId="28" r:id="rId27"/>
    <sheet name="OAI" sheetId="23" r:id="rId28"/>
    <sheet name="Cibao Norte" sheetId="22" r:id="rId29"/>
    <sheet name="COMITE DEL SISTAP" sheetId="29" r:id="rId30"/>
    <sheet name="Tesoreria" sheetId="31" r:id="rId31"/>
    <sheet name="CIGCN" sheetId="32" r:id="rId32"/>
  </sheets>
  <externalReferences>
    <externalReference r:id="rId33"/>
  </externalReferences>
  <definedNames>
    <definedName name="_xlnm.Print_Area" localSheetId="1">'PLANTILLA RESUMEN'!$A$1:$G$100</definedName>
    <definedName name="_xlnm.Print_Area" localSheetId="0">'PLANTILLA RESUMEN (2)'!$A$1:$G$97</definedName>
    <definedName name="_xlnm.Print_Titles" localSheetId="1">'PLANTILLA RESUMEN'!$1:$7</definedName>
    <definedName name="_xlnm.Print_Titles" localSheetId="0">'PLANTILLA RESUMEN (2)'!$1:$7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0" i="33" l="1"/>
  <c r="F29" i="33"/>
  <c r="F28" i="33"/>
  <c r="F27" i="33"/>
  <c r="F25" i="33"/>
  <c r="F19" i="33"/>
  <c r="F18" i="33"/>
  <c r="F17" i="33"/>
  <c r="F15" i="33"/>
  <c r="F13" i="33"/>
  <c r="F11" i="33"/>
  <c r="F10" i="33"/>
  <c r="F9" i="33"/>
  <c r="F14" i="33"/>
  <c r="Q46" i="12"/>
  <c r="R20" i="13"/>
  <c r="R21" i="13"/>
  <c r="R22" i="13"/>
  <c r="R23" i="13"/>
  <c r="R18" i="13"/>
  <c r="R19" i="10"/>
  <c r="R20" i="10"/>
  <c r="R21" i="10"/>
  <c r="R22" i="10"/>
  <c r="R23" i="10"/>
  <c r="O18" i="4"/>
  <c r="M19" i="4"/>
  <c r="M20" i="4"/>
  <c r="M21" i="4"/>
  <c r="M22" i="4"/>
  <c r="M23" i="4"/>
  <c r="P25" i="3"/>
  <c r="P26" i="3"/>
  <c r="P27" i="3"/>
  <c r="R15" i="20"/>
  <c r="Q15" i="20"/>
  <c r="P15" i="20"/>
  <c r="P15" i="19"/>
  <c r="Q15" i="19"/>
  <c r="Q16" i="19"/>
  <c r="R15" i="19"/>
  <c r="R18" i="19"/>
  <c r="Q18" i="19"/>
  <c r="P18" i="19"/>
  <c r="R17" i="19"/>
  <c r="Q17" i="19"/>
  <c r="P17" i="19"/>
  <c r="R16" i="19"/>
  <c r="P16" i="19"/>
  <c r="P17" i="18"/>
  <c r="P18" i="18"/>
  <c r="P19" i="18"/>
  <c r="P20" i="18"/>
  <c r="P21" i="18"/>
  <c r="P22" i="18"/>
  <c r="Q17" i="18"/>
  <c r="Q18" i="18"/>
  <c r="Q19" i="18"/>
  <c r="Q20" i="18"/>
  <c r="Q21" i="18"/>
  <c r="Q22" i="18"/>
  <c r="R17" i="18"/>
  <c r="R18" i="18"/>
  <c r="R19" i="18"/>
  <c r="R20" i="18"/>
  <c r="R21" i="18"/>
  <c r="R22" i="18"/>
  <c r="R16" i="18"/>
  <c r="Q16" i="18"/>
  <c r="P16" i="18"/>
  <c r="R19" i="17"/>
  <c r="R20" i="17"/>
  <c r="R25" i="17"/>
  <c r="R23" i="17"/>
  <c r="R17" i="17"/>
  <c r="M18" i="4"/>
  <c r="P21" i="2"/>
  <c r="O21" i="2"/>
  <c r="O19" i="2"/>
  <c r="F12" i="33"/>
  <c r="F16" i="33"/>
  <c r="F20" i="33"/>
  <c r="F21" i="33"/>
  <c r="F23" i="33"/>
  <c r="F24" i="33"/>
  <c r="F31" i="33"/>
  <c r="P37" i="32"/>
  <c r="Q37" i="32" s="1"/>
  <c r="O37" i="32"/>
  <c r="P31" i="32"/>
  <c r="Q31" i="32" s="1"/>
  <c r="O31" i="32"/>
  <c r="P25" i="32"/>
  <c r="Q25" i="32" s="1"/>
  <c r="O25" i="32"/>
  <c r="P19" i="32"/>
  <c r="Q19" i="32" s="1"/>
  <c r="O19" i="32"/>
  <c r="P38" i="12"/>
  <c r="Q38" i="12" s="1"/>
  <c r="F33" i="33" l="1"/>
  <c r="O46" i="31"/>
  <c r="P46" i="31" s="1"/>
  <c r="N46" i="31"/>
  <c r="P43" i="31"/>
  <c r="O43" i="31"/>
  <c r="N43" i="31"/>
  <c r="O41" i="31"/>
  <c r="P41" i="31" s="1"/>
  <c r="N41" i="31"/>
  <c r="P40" i="31"/>
  <c r="N40" i="31"/>
  <c r="P34" i="31"/>
  <c r="N34" i="31"/>
  <c r="P30" i="31"/>
  <c r="O24" i="31"/>
  <c r="P24" i="31" s="1"/>
  <c r="O16" i="31"/>
  <c r="P16" i="31" s="1"/>
  <c r="N16" i="31"/>
  <c r="F31" i="30" l="1"/>
  <c r="F30" i="30"/>
  <c r="F29" i="30"/>
  <c r="F28" i="30"/>
  <c r="F27" i="30"/>
  <c r="F25" i="30"/>
  <c r="F24" i="30"/>
  <c r="F23" i="30"/>
  <c r="F21" i="30"/>
  <c r="F20" i="30"/>
  <c r="F19" i="30"/>
  <c r="F18" i="30"/>
  <c r="F17" i="30"/>
  <c r="F16" i="30"/>
  <c r="F15" i="30"/>
  <c r="F14" i="30"/>
  <c r="F13" i="30"/>
  <c r="F12" i="30"/>
  <c r="F11" i="30"/>
  <c r="F9" i="30"/>
  <c r="F33" i="30" l="1"/>
  <c r="Q25" i="17"/>
  <c r="P25" i="17"/>
  <c r="Q23" i="17"/>
  <c r="P23" i="17"/>
  <c r="Q20" i="17"/>
  <c r="P20" i="17"/>
  <c r="Q19" i="17"/>
  <c r="P19" i="17"/>
  <c r="Q17" i="17"/>
  <c r="P17" i="17"/>
  <c r="N19" i="29" l="1"/>
  <c r="N18" i="29"/>
  <c r="N17" i="29"/>
  <c r="N16" i="29"/>
  <c r="Q29" i="28" l="1"/>
  <c r="R29" i="28" s="1"/>
  <c r="P29" i="28"/>
  <c r="R28" i="28"/>
  <c r="Q28" i="28"/>
  <c r="P28" i="28"/>
  <c r="Q27" i="28"/>
  <c r="R27" i="28" s="1"/>
  <c r="P27" i="28"/>
  <c r="Q26" i="28"/>
  <c r="R26" i="28" s="1"/>
  <c r="P26" i="28"/>
  <c r="Q25" i="28"/>
  <c r="R25" i="28" s="1"/>
  <c r="P25" i="28"/>
  <c r="R24" i="28"/>
  <c r="Q24" i="28"/>
  <c r="P24" i="28"/>
  <c r="Q23" i="28"/>
  <c r="R23" i="28" s="1"/>
  <c r="P23" i="28"/>
  <c r="Q22" i="28"/>
  <c r="R22" i="28" s="1"/>
  <c r="P22" i="28"/>
  <c r="Q21" i="28"/>
  <c r="R21" i="28" s="1"/>
  <c r="P21" i="28"/>
  <c r="R20" i="28"/>
  <c r="Q20" i="28"/>
  <c r="Q19" i="28"/>
  <c r="R19" i="28" s="1"/>
  <c r="P19" i="28"/>
  <c r="S18" i="28"/>
  <c r="Q18" i="28"/>
  <c r="R18" i="28" s="1"/>
  <c r="P18" i="28"/>
  <c r="O42" i="27"/>
  <c r="P40" i="27"/>
  <c r="P42" i="27" s="1"/>
  <c r="O40" i="27"/>
  <c r="P35" i="27"/>
  <c r="Q35" i="27" s="1"/>
  <c r="O35" i="27"/>
  <c r="P23" i="27"/>
  <c r="Q23" i="27" s="1"/>
  <c r="O23" i="27"/>
  <c r="P19" i="27"/>
  <c r="Q19" i="27" s="1"/>
  <c r="O19" i="27"/>
  <c r="Q40" i="27" l="1"/>
  <c r="Q42" i="27" s="1"/>
  <c r="P25" i="26"/>
  <c r="Q25" i="26" s="1"/>
  <c r="P24" i="26"/>
  <c r="O24" i="26"/>
  <c r="Q22" i="26"/>
  <c r="Q19" i="26"/>
  <c r="P28" i="25"/>
  <c r="N28" i="25"/>
  <c r="P27" i="25"/>
  <c r="N27" i="25"/>
  <c r="P26" i="25"/>
  <c r="P25" i="25"/>
  <c r="P24" i="25"/>
  <c r="N24" i="25"/>
  <c r="P23" i="25"/>
  <c r="P22" i="25"/>
  <c r="N22" i="25"/>
  <c r="P21" i="25"/>
  <c r="N21" i="25"/>
  <c r="P20" i="25"/>
  <c r="N20" i="25"/>
  <c r="Q19" i="25"/>
  <c r="P19" i="25"/>
  <c r="P18" i="25"/>
  <c r="N18" i="25"/>
  <c r="P17" i="25"/>
  <c r="O36" i="24"/>
  <c r="P36" i="24" s="1"/>
  <c r="N36" i="24"/>
  <c r="O35" i="24"/>
  <c r="P35" i="24" s="1"/>
  <c r="N35" i="24"/>
  <c r="O34" i="24"/>
  <c r="P34" i="24" s="1"/>
  <c r="N34" i="24"/>
  <c r="O33" i="24"/>
  <c r="P33" i="24" s="1"/>
  <c r="N33" i="24"/>
  <c r="O32" i="24"/>
  <c r="P32" i="24" s="1"/>
  <c r="N32" i="24"/>
  <c r="O31" i="24"/>
  <c r="P31" i="24" s="1"/>
  <c r="N31" i="24"/>
  <c r="O30" i="24"/>
  <c r="P30" i="24" s="1"/>
  <c r="N30" i="24"/>
  <c r="O29" i="24"/>
  <c r="P29" i="24" s="1"/>
  <c r="N29" i="24"/>
  <c r="P28" i="24"/>
  <c r="O27" i="24"/>
  <c r="P27" i="24" s="1"/>
  <c r="N27" i="24"/>
  <c r="O26" i="24"/>
  <c r="P26" i="24" s="1"/>
  <c r="N26" i="24"/>
  <c r="O25" i="24"/>
  <c r="P25" i="24" s="1"/>
  <c r="N25" i="24"/>
  <c r="M24" i="24"/>
  <c r="L24" i="24"/>
  <c r="Q24" i="24" s="1"/>
  <c r="K24" i="24"/>
  <c r="O23" i="24"/>
  <c r="P23" i="24" s="1"/>
  <c r="N23" i="24"/>
  <c r="P22" i="24"/>
  <c r="O22" i="24"/>
  <c r="N22" i="24"/>
  <c r="O21" i="24"/>
  <c r="O24" i="24" s="1"/>
  <c r="P24" i="24" s="1"/>
  <c r="N21" i="24"/>
  <c r="N24" i="24" s="1"/>
  <c r="O20" i="24"/>
  <c r="P20" i="24" s="1"/>
  <c r="N20" i="24"/>
  <c r="O19" i="24"/>
  <c r="P19" i="24" s="1"/>
  <c r="N19" i="24"/>
  <c r="O18" i="24"/>
  <c r="P18" i="24" s="1"/>
  <c r="N18" i="24"/>
  <c r="O17" i="24"/>
  <c r="P17" i="24" s="1"/>
  <c r="N17" i="24"/>
  <c r="O16" i="24"/>
  <c r="P16" i="24" s="1"/>
  <c r="N16" i="24"/>
  <c r="P21" i="24" l="1"/>
  <c r="P31" i="23" l="1"/>
  <c r="Q31" i="23" s="1"/>
  <c r="O31" i="23"/>
  <c r="P30" i="23"/>
  <c r="Q30" i="23" s="1"/>
  <c r="O30" i="23"/>
  <c r="P29" i="23"/>
  <c r="Q29" i="23" s="1"/>
  <c r="O29" i="23"/>
  <c r="P28" i="23"/>
  <c r="Q28" i="23" s="1"/>
  <c r="O28" i="23"/>
  <c r="P27" i="23"/>
  <c r="Q27" i="23" s="1"/>
  <c r="O27" i="23"/>
  <c r="P26" i="23"/>
  <c r="Q26" i="23" s="1"/>
  <c r="O26" i="23"/>
  <c r="P25" i="23"/>
  <c r="Q25" i="23" s="1"/>
  <c r="O25" i="23"/>
  <c r="P24" i="23"/>
  <c r="Q24" i="23" s="1"/>
  <c r="O24" i="23"/>
  <c r="P23" i="23"/>
  <c r="Q23" i="23" s="1"/>
  <c r="O23" i="23"/>
  <c r="P22" i="23"/>
  <c r="Q22" i="23" s="1"/>
  <c r="O22" i="23"/>
  <c r="P21" i="23"/>
  <c r="Q21" i="23" s="1"/>
  <c r="O21" i="23"/>
  <c r="P20" i="23"/>
  <c r="Q20" i="23" s="1"/>
  <c r="O20" i="23"/>
  <c r="P19" i="23"/>
  <c r="Q19" i="23" s="1"/>
  <c r="O19" i="23"/>
  <c r="P18" i="23"/>
  <c r="Q18" i="23" s="1"/>
  <c r="O18" i="23"/>
  <c r="O24" i="22"/>
  <c r="P24" i="22" s="1"/>
  <c r="N24" i="22"/>
  <c r="O23" i="22"/>
  <c r="P23" i="22" s="1"/>
  <c r="N23" i="22"/>
  <c r="O22" i="22"/>
  <c r="P22" i="22" s="1"/>
  <c r="O21" i="22"/>
  <c r="P21" i="22" s="1"/>
  <c r="N21" i="22"/>
  <c r="O20" i="22"/>
  <c r="P20" i="22" s="1"/>
  <c r="N20" i="22"/>
  <c r="O19" i="22"/>
  <c r="P19" i="22" s="1"/>
  <c r="N19" i="22"/>
  <c r="O18" i="22"/>
  <c r="P18" i="22" s="1"/>
  <c r="N18" i="22"/>
  <c r="O17" i="22"/>
  <c r="P17" i="22" s="1"/>
  <c r="N17" i="22"/>
  <c r="P16" i="22"/>
  <c r="O16" i="22"/>
  <c r="N16" i="22"/>
  <c r="O15" i="22"/>
  <c r="P15" i="22" s="1"/>
  <c r="N15" i="22"/>
  <c r="Q43" i="21"/>
  <c r="P42" i="21"/>
  <c r="Q42" i="21" s="1"/>
  <c r="O42" i="21"/>
  <c r="P39" i="21"/>
  <c r="Q39" i="21" s="1"/>
  <c r="O39" i="21"/>
  <c r="Q34" i="21"/>
  <c r="P31" i="21"/>
  <c r="Q31" i="21" s="1"/>
  <c r="O31" i="21"/>
  <c r="Q29" i="21"/>
  <c r="Q27" i="21"/>
  <c r="O27" i="21"/>
  <c r="P24" i="21"/>
  <c r="Q24" i="21" s="1"/>
  <c r="O24" i="21"/>
  <c r="Q20" i="21"/>
  <c r="O20" i="21"/>
  <c r="Q16" i="21"/>
  <c r="P35" i="16" l="1"/>
  <c r="Q35" i="16" s="1"/>
  <c r="O35" i="16"/>
  <c r="P34" i="16"/>
  <c r="Q34" i="16" s="1"/>
  <c r="O34" i="16"/>
  <c r="P33" i="16"/>
  <c r="Q33" i="16" s="1"/>
  <c r="O33" i="16"/>
  <c r="P32" i="16"/>
  <c r="Q32" i="16" s="1"/>
  <c r="O32" i="16"/>
  <c r="P31" i="16"/>
  <c r="Q31" i="16" s="1"/>
  <c r="O31" i="16"/>
  <c r="P30" i="16"/>
  <c r="Q30" i="16" s="1"/>
  <c r="O30" i="16"/>
  <c r="P29" i="16"/>
  <c r="Q29" i="16" s="1"/>
  <c r="O29" i="16"/>
  <c r="P28" i="16"/>
  <c r="Q28" i="16" s="1"/>
  <c r="O28" i="16"/>
  <c r="P27" i="16"/>
  <c r="Q27" i="16" s="1"/>
  <c r="O27" i="16"/>
  <c r="P26" i="16"/>
  <c r="Q26" i="16" s="1"/>
  <c r="O26" i="16"/>
  <c r="P25" i="16"/>
  <c r="Q25" i="16" s="1"/>
  <c r="O25" i="16"/>
  <c r="P24" i="16"/>
  <c r="Q24" i="16" s="1"/>
  <c r="O24" i="16"/>
  <c r="P23" i="16"/>
  <c r="Q23" i="16" s="1"/>
  <c r="O23" i="16"/>
  <c r="P22" i="16"/>
  <c r="Q22" i="16" s="1"/>
  <c r="O22" i="16"/>
  <c r="P21" i="16"/>
  <c r="Q21" i="16" s="1"/>
  <c r="O21" i="16"/>
  <c r="P20" i="16"/>
  <c r="Q20" i="16" s="1"/>
  <c r="O20" i="16"/>
  <c r="P19" i="16"/>
  <c r="Q19" i="16" s="1"/>
  <c r="O19" i="16"/>
  <c r="O33" i="15" l="1"/>
  <c r="Q27" i="15"/>
  <c r="Q21" i="15"/>
  <c r="O21" i="15"/>
  <c r="Q15" i="15"/>
  <c r="O15" i="15"/>
  <c r="P28" i="14"/>
  <c r="Q28" i="14" s="1"/>
  <c r="O28" i="14"/>
  <c r="P27" i="14"/>
  <c r="Q27" i="14" s="1"/>
  <c r="O27" i="14"/>
  <c r="P26" i="14"/>
  <c r="Q26" i="14" s="1"/>
  <c r="O26" i="14"/>
  <c r="P25" i="14"/>
  <c r="Q25" i="14" s="1"/>
  <c r="O25" i="14"/>
  <c r="P24" i="14"/>
  <c r="Q24" i="14" s="1"/>
  <c r="O24" i="14"/>
  <c r="P23" i="14"/>
  <c r="Q23" i="14" s="1"/>
  <c r="O23" i="14"/>
  <c r="P22" i="14"/>
  <c r="Q22" i="14" s="1"/>
  <c r="O22" i="14"/>
  <c r="P21" i="14"/>
  <c r="Q21" i="14" s="1"/>
  <c r="O21" i="14"/>
  <c r="P20" i="14"/>
  <c r="Q20" i="14" s="1"/>
  <c r="P19" i="14"/>
  <c r="Q19" i="14" s="1"/>
  <c r="O19" i="14"/>
  <c r="R19" i="13"/>
  <c r="Q54" i="12" l="1"/>
  <c r="Q53" i="12"/>
  <c r="Q52" i="12"/>
  <c r="Q51" i="12"/>
  <c r="Q50" i="12"/>
  <c r="Q45" i="12"/>
  <c r="Q44" i="12"/>
  <c r="Q43" i="12"/>
  <c r="P37" i="12"/>
  <c r="Q37" i="12" s="1"/>
  <c r="Q36" i="12"/>
  <c r="Q35" i="12"/>
  <c r="Q34" i="12"/>
  <c r="Q33" i="12"/>
  <c r="Q32" i="12"/>
  <c r="P31" i="12"/>
  <c r="Q31" i="12" s="1"/>
  <c r="Q30" i="12"/>
  <c r="O30" i="12"/>
  <c r="Q29" i="12"/>
  <c r="Q28" i="12"/>
  <c r="Q27" i="12"/>
  <c r="Q26" i="12"/>
  <c r="Q25" i="12"/>
  <c r="O25" i="12"/>
  <c r="Q24" i="12"/>
  <c r="Q23" i="12"/>
  <c r="Q22" i="12"/>
  <c r="Q21" i="12"/>
  <c r="Q20" i="12"/>
  <c r="O20" i="12"/>
  <c r="P19" i="12"/>
  <c r="Q19" i="12" s="1"/>
  <c r="O19" i="12"/>
  <c r="P22" i="11"/>
  <c r="P21" i="11"/>
  <c r="P20" i="11"/>
  <c r="P19" i="11"/>
  <c r="P18" i="11"/>
  <c r="Q18" i="10" l="1"/>
  <c r="R18" i="10" l="1"/>
  <c r="R24" i="8"/>
  <c r="R23" i="8"/>
  <c r="R22" i="8"/>
  <c r="R21" i="8"/>
  <c r="R20" i="8"/>
  <c r="R19" i="8"/>
  <c r="Q18" i="8"/>
  <c r="R18" i="8" s="1"/>
  <c r="P34" i="7" l="1"/>
  <c r="Q34" i="7" s="1"/>
  <c r="O34" i="7"/>
  <c r="Q32" i="7"/>
  <c r="P32" i="7"/>
  <c r="O32" i="7"/>
  <c r="P30" i="7"/>
  <c r="Q30" i="7" s="1"/>
  <c r="O30" i="7"/>
  <c r="P28" i="7"/>
  <c r="Q28" i="7" s="1"/>
  <c r="O28" i="7"/>
  <c r="P26" i="7"/>
  <c r="Q26" i="7" s="1"/>
  <c r="O26" i="7"/>
  <c r="P24" i="7"/>
  <c r="Q24" i="7" s="1"/>
  <c r="O24" i="7"/>
  <c r="P23" i="7"/>
  <c r="Q23" i="7" s="1"/>
  <c r="O23" i="7"/>
  <c r="P22" i="7"/>
  <c r="Q22" i="7" s="1"/>
  <c r="O22" i="7"/>
  <c r="P21" i="7"/>
  <c r="Q21" i="7" s="1"/>
  <c r="O21" i="7"/>
  <c r="P20" i="7"/>
  <c r="Q20" i="7" s="1"/>
  <c r="P19" i="7"/>
  <c r="Q19" i="7" s="1"/>
  <c r="O19" i="7"/>
  <c r="O26" i="6" l="1"/>
  <c r="P26" i="6" s="1"/>
  <c r="N26" i="6"/>
  <c r="P25" i="6"/>
  <c r="O25" i="6"/>
  <c r="N25" i="6"/>
  <c r="O24" i="6"/>
  <c r="P24" i="6" s="1"/>
  <c r="N24" i="6"/>
  <c r="O23" i="6"/>
  <c r="P23" i="6" s="1"/>
  <c r="N23" i="6"/>
  <c r="O22" i="6"/>
  <c r="P22" i="6" s="1"/>
  <c r="N22" i="6"/>
  <c r="P21" i="6"/>
  <c r="O21" i="6"/>
  <c r="N21" i="6"/>
  <c r="O20" i="6"/>
  <c r="P20" i="6" s="1"/>
  <c r="N20" i="6"/>
  <c r="O19" i="6"/>
  <c r="P19" i="6" s="1"/>
  <c r="N19" i="6"/>
  <c r="O17" i="6"/>
  <c r="P17" i="6" s="1"/>
  <c r="N17" i="6"/>
  <c r="M16" i="5" l="1"/>
  <c r="P24" i="3" l="1"/>
  <c r="N24" i="3"/>
  <c r="O23" i="3"/>
  <c r="N23" i="3"/>
  <c r="O22" i="3"/>
  <c r="N22" i="3"/>
  <c r="P21" i="3"/>
  <c r="P20" i="3"/>
  <c r="O19" i="3"/>
  <c r="P19" i="3" s="1"/>
  <c r="N19" i="3"/>
  <c r="P18" i="3"/>
  <c r="N18" i="3"/>
  <c r="P17" i="3"/>
  <c r="N17" i="3"/>
  <c r="P16" i="3"/>
  <c r="P15" i="3"/>
  <c r="O14" i="3"/>
  <c r="P14" i="3" s="1"/>
  <c r="N14" i="3"/>
  <c r="P13" i="3"/>
  <c r="P12" i="3"/>
  <c r="P11" i="3"/>
  <c r="P10" i="3"/>
  <c r="P9" i="3"/>
  <c r="N9" i="3"/>
  <c r="P8" i="3"/>
  <c r="P7" i="3"/>
  <c r="N7" i="3"/>
  <c r="P36" i="2" l="1"/>
  <c r="Q36" i="2" s="1"/>
  <c r="O36" i="2"/>
  <c r="P31" i="2"/>
  <c r="Q31" i="2" s="1"/>
  <c r="O31" i="2"/>
  <c r="P30" i="2"/>
  <c r="Q30" i="2" s="1"/>
  <c r="O30" i="2"/>
  <c r="P26" i="2"/>
  <c r="Q26" i="2" s="1"/>
  <c r="O26" i="2"/>
  <c r="Q21" i="2"/>
  <c r="P19" i="2"/>
  <c r="Q19" i="2" s="1"/>
  <c r="B4" i="2"/>
  <c r="A7" i="21"/>
  <c r="A7" i="21" a="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Corina Martinez</author>
  </authors>
  <commentList>
    <comment ref="A27" authorId="0" shapeId="0" xr:uid="{42174E89-528C-489B-B0CB-5B3694DAF963}">
      <text>
        <r>
          <rPr>
            <b/>
            <sz val="9"/>
            <color indexed="81"/>
            <rFont val="Tahoma"/>
            <family val="2"/>
          </rPr>
          <t>Corina Martinez:</t>
        </r>
        <r>
          <rPr>
            <sz val="9"/>
            <color indexed="81"/>
            <rFont val="Tahoma"/>
            <family val="2"/>
          </rPr>
          <t xml:space="preserve">
DESVIACION</t>
        </r>
      </text>
    </comment>
  </commentList>
</comments>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3">
    <bk>
      <extLst>
        <ext uri="{3e2802c4-a4d2-4d8b-9148-e3be6c30e623}">
          <xlrd:rvb i="0"/>
        </ext>
      </extLst>
    </bk>
    <bk>
      <extLst>
        <ext uri="{3e2802c4-a4d2-4d8b-9148-e3be6c30e623}">
          <xlrd:rvb i="1"/>
        </ext>
      </extLst>
    </bk>
    <bk>
      <extLst>
        <ext uri="{3e2802c4-a4d2-4d8b-9148-e3be6c30e623}">
          <xlrd:rvb i="2"/>
        </ext>
      </extLst>
    </bk>
  </futureMetadata>
  <valueMetadata count="3">
    <bk>
      <rc t="1" v="0"/>
    </bk>
    <bk>
      <rc t="1" v="1"/>
    </bk>
    <bk>
      <rc t="1" v="2"/>
    </bk>
  </valueMetadata>
</metadata>
</file>

<file path=xl/sharedStrings.xml><?xml version="1.0" encoding="utf-8"?>
<sst xmlns="http://schemas.openxmlformats.org/spreadsheetml/2006/main" count="2583" uniqueCount="1260">
  <si>
    <t>CONSEJO NACIONAL DE ZONAS FRANCAS DE EXPORTACION</t>
  </si>
  <si>
    <t>CÓDIGO: FSPOA-P&amp;D-01</t>
  </si>
  <si>
    <t>FORMATO DE SEGUIMIENTO A LOS PLANES OPERATIVOS ANUALES POR DEPARTAMENTO</t>
  </si>
  <si>
    <t>Fecha: 09/12/2019</t>
  </si>
  <si>
    <t>VERSIÓN: 1</t>
  </si>
  <si>
    <t>DEPARTAMENTO/DIVISIÓN</t>
  </si>
  <si>
    <t>Planificación y Desarrollo</t>
  </si>
  <si>
    <t>AÑO</t>
  </si>
  <si>
    <t>FECHA DE SEGUIMIENTO (DIA/MES/AÑO)</t>
  </si>
  <si>
    <t>01 de Enero de 2026</t>
  </si>
  <si>
    <t>FECHA DE EVALUACIÓN FINAL (DIA/MES/AÑO)</t>
  </si>
  <si>
    <t>31 de Marzo de 2026</t>
  </si>
  <si>
    <t>SEGUIMIENTO POR TRIMESTRE</t>
  </si>
  <si>
    <t>PARA EL ÁREA CORRESPONDIENTE</t>
  </si>
  <si>
    <t>SEGUIMIENTO FINAL (ANUAL)</t>
  </si>
  <si>
    <t>No.</t>
  </si>
  <si>
    <t>RESULTADO</t>
  </si>
  <si>
    <t xml:space="preserve">PRODUCTO </t>
  </si>
  <si>
    <t>SUB-PRODUCTO</t>
  </si>
  <si>
    <t xml:space="preserve"> ACTIVIDADES EN EL PLAN OPERATIVO ANUAL</t>
  </si>
  <si>
    <t xml:space="preserve">TRIMESTRE </t>
  </si>
  <si>
    <t>DESCRIPCIÓN DEL AVANCE DE LAS ACTIVIDADES</t>
  </si>
  <si>
    <t xml:space="preserve">PRESUPUESTO </t>
  </si>
  <si>
    <t>PRESUPUESTO EJECUTADO A LA FECHA DEL SEGUIMIENTO</t>
  </si>
  <si>
    <t xml:space="preserve">META </t>
  </si>
  <si>
    <t xml:space="preserve"> CUMPLIMIENTO DE LA META</t>
  </si>
  <si>
    <t xml:space="preserve">                           PORCENTAJE DE EJECUCIÓN FINAL DEL PRESUPUESTO ASIGNADO</t>
  </si>
  <si>
    <t>SE ANEXA DOCUMENTO/ EVIDENCIA ENTREGABLE</t>
  </si>
  <si>
    <t>RIESGO</t>
  </si>
  <si>
    <t>CORRECCIONES O ACCIONES CORRECTIVAS PROPUESTAS</t>
  </si>
  <si>
    <t>I</t>
  </si>
  <si>
    <t>II</t>
  </si>
  <si>
    <t>III</t>
  </si>
  <si>
    <t>IV</t>
  </si>
  <si>
    <t>DIFERENCIA</t>
  </si>
  <si>
    <t>%</t>
  </si>
  <si>
    <t>ALERTA</t>
  </si>
  <si>
    <t>R1.1. Aumentada la evaluación de los programas, políticas y proyectos institucionales</t>
  </si>
  <si>
    <t>Los órganos rectores reciben los informes de detección de desviaciones en los planes, programas y proyectos institucionales</t>
  </si>
  <si>
    <t>Monitoreo Plan Estratégico Institucional PEI 2025-2028</t>
  </si>
  <si>
    <t xml:space="preserve">1. Compilar informaciones </t>
  </si>
  <si>
    <t>PEI aprobado y socializado</t>
  </si>
  <si>
    <t>2. Elaborar informe monitoreo PEI</t>
  </si>
  <si>
    <t>Monitorear la ejecución del presupuesto anual institucional</t>
  </si>
  <si>
    <t>1. Elaborar informe trimestral de ejecución presupuestaria</t>
  </si>
  <si>
    <t>Informes trimestrales de ejecución del presupuesto realizado y socializado</t>
  </si>
  <si>
    <t>2. Remitir informe al equipo directivo</t>
  </si>
  <si>
    <t>3. Elaborar informe trimestral de las metas físicas-financieras del presupuesto anual para subportal de transparencia gubernamental</t>
  </si>
  <si>
    <t>4. Remitir informe a la OAI para carga en el subportal</t>
  </si>
  <si>
    <t>5. Carga informe trimestral metas fisicas-financieras, y las causas de las desviaciones</t>
  </si>
  <si>
    <t>Los usuarios internos reciben la actualización del Indicador SISMAP.</t>
  </si>
  <si>
    <t>R1.4. Asegurado el Sistema de Control Interno</t>
  </si>
  <si>
    <t>Cumplimiento con las Normas Básicas de Control Interno (Ley Núm.10-07) y el Índice de Control Interno (ICI)</t>
  </si>
  <si>
    <t>1. Revisar el cumplimiento de los requerimientos  para proceder con la actualización correspondiente.</t>
  </si>
  <si>
    <t xml:space="preserve"> Porcentaje de Cumplimiento ICI</t>
  </si>
  <si>
    <t>2. Cargar documentos actualizados, aprobados y consensuados.</t>
  </si>
  <si>
    <t xml:space="preserve">3. Cumplimiento Normas Basicas de Control Interno </t>
  </si>
  <si>
    <t xml:space="preserve">4. Dar seguimiento al Cumplimiento Normas de 2do. Grado </t>
  </si>
  <si>
    <t xml:space="preserve">5. Dar seguimiento a los subindicadores del ICI: Devoluciones de Contratos, Devolución de Archivos de Nóminas Tramitados, Cumplimiento POA institucional, Informe de Cierre de operaciones Contables y Manejo de Cajas Chicas   </t>
  </si>
  <si>
    <t>1.5. Asegurado el Sistema Integrado de Gestión Calidad, Antisoborno y Cumplimiento Normativo</t>
  </si>
  <si>
    <t>La alta dirección recibe el desempeño del Sistema de Gestión Integrado Calidad, Antisoborno y Cumplimiento Normativo</t>
  </si>
  <si>
    <t>Los órganos rectores y la alta dirección reciben el desempeño de la Gestión Integral de Riesgos, de desastres y Cambio Climático</t>
  </si>
  <si>
    <t>Monitorear los planes de riesgos de desastres/de preservación y conservación del medio ambiente.</t>
  </si>
  <si>
    <t>1. Impartir charlas para sensibilización cuidado medio ambiente y cambio climático</t>
  </si>
  <si>
    <t>No. De acciones implementadas</t>
  </si>
  <si>
    <t>2. Identificar instituciones para intercambiar buenas prácticas</t>
  </si>
  <si>
    <t>2. Realizar los encuentros necesarios.</t>
  </si>
  <si>
    <t>3. Diseño y aplicación de encuesta de medición de impacto</t>
  </si>
  <si>
    <t>1.6. Fortalecidas las competencias del talento humano</t>
  </si>
  <si>
    <t>Los usuarios internos reciben formación para el fomento de la Cultura de Equidad de Género</t>
  </si>
  <si>
    <t>Sensibilización en Equidad de Género y Responsabilidad social</t>
  </si>
  <si>
    <t>1. Solicitar charlas de orientación</t>
  </si>
  <si>
    <t>No. De charlas y talleres impartidos</t>
  </si>
  <si>
    <t>2. Cooperar en actividades de responsabilidad social en conjunto con el CIGCN y Comité Medio Ambiente: Jornada de reforestación y limpieza de costas</t>
  </si>
  <si>
    <t>No. De actividades celebradas</t>
  </si>
  <si>
    <t xml:space="preserve">3. Realizar encuesta semestral de percepción </t>
  </si>
  <si>
    <t>No. de actividades de promoción sobre equidad de género y responsabilidad social realizadas</t>
  </si>
  <si>
    <t>4. Elaborar informes, POA trimestral y Encuesta Semestral.</t>
  </si>
  <si>
    <t>LIMITACIONES:</t>
  </si>
  <si>
    <r>
      <rPr>
        <b/>
        <sz val="12"/>
        <color rgb="FFC00000"/>
        <rFont val="Artifex CF Light"/>
      </rPr>
      <t>POA  RR.HH.</t>
    </r>
    <r>
      <rPr>
        <b/>
        <sz val="12"/>
        <rFont val="Artifex CF Light"/>
      </rPr>
      <t xml:space="preserve"> </t>
    </r>
    <r>
      <rPr>
        <b/>
        <sz val="12"/>
        <color rgb="FF002060"/>
        <rFont val="Artifex CF Light"/>
      </rPr>
      <t>CNZFE  2026</t>
    </r>
  </si>
  <si>
    <t>PRODUCTO</t>
  </si>
  <si>
    <t>PORCENTAJE DE EJECUCIÓN FINAL DEL PRESUPUESTO ASIGNADO</t>
  </si>
  <si>
    <t>R1.1. Fortalecido el seguimiento de los planes, programas y proyectos institucionales</t>
  </si>
  <si>
    <t>Detección de desviaciones en los planes, programas y proyectos institucionales</t>
  </si>
  <si>
    <t>Actualización de los Indicadores dle SISMAP</t>
  </si>
  <si>
    <t>Actualizar el Indicador Organización de la Función de RRHH</t>
  </si>
  <si>
    <t>No cumplimiento de la charla de Función Pública</t>
  </si>
  <si>
    <t>Planificación y seguimiento a la charla de Función Pública</t>
  </si>
  <si>
    <t>Aplicación nuevo método de evaluacion: Logro de Metas y Competencias, Monitoreo del acuerdo de desempeño</t>
  </si>
  <si>
    <t>No cumplimiento Indicador  SISMAP 07.01</t>
  </si>
  <si>
    <t>Planificación y seguimiento constante a la remisión de evidencias dentro del plazo establecido</t>
  </si>
  <si>
    <t>Actualizar Indicador Gestión del Desarrollo</t>
  </si>
  <si>
    <t>No remisión de la Planificación de RRHH en el plazo estipulado</t>
  </si>
  <si>
    <t>Actualizar el Indicador  Planificación de RRHH</t>
  </si>
  <si>
    <t>No cumplimiento de las acciones que requieren los subindicadores establecidos</t>
  </si>
  <si>
    <t>Actualizar el Indicador Organización del Trabajo</t>
  </si>
  <si>
    <t>No cumplimiento de las acciones requeridas por los subindicadores establecidos en este indicador</t>
  </si>
  <si>
    <t>Actualizar el Indicador Gestión del Empleo</t>
  </si>
  <si>
    <t>R1.2. Definiendo los procesos y procedimientos</t>
  </si>
  <si>
    <t>Fortalecimiento del area de Recursos Humanos</t>
  </si>
  <si>
    <t xml:space="preserve">Cumplir con lo establecido en la Ley No. 41-08 de Función Pública - Norma Antisoborno (ISO 37001:2016) y Norma Cumplimiento Normativo (ISO 37021:2021) SGC - NORMA ISO 9001:2015 </t>
  </si>
  <si>
    <t>Elaboracion de manuales y politicas</t>
  </si>
  <si>
    <t>No cumplimiento Indicador  SISMAP 04.2 Y 04.3</t>
  </si>
  <si>
    <t>Actualizar el Indicador Gestión de las Compensaciones y Beneficios</t>
  </si>
  <si>
    <t>Ejecución capacitación del MAP / INAP /INFOTEP de acuerdo al calendario de la institución</t>
  </si>
  <si>
    <t>No cumplimiento Indicador  SISMAP 08.1</t>
  </si>
  <si>
    <t>R1.3. Fortalecidas las competencias del talento humano del CNZFE</t>
  </si>
  <si>
    <t>Fortalecimiento del reclutamiento y selección por carrera administrativa</t>
  </si>
  <si>
    <t>$</t>
  </si>
  <si>
    <t>Acuerdo y monitero de desempeño ejecuadado de acuerdo a lo establecido por el MAP</t>
  </si>
  <si>
    <t>Deficiente diseño de la planificación y realización de las actividades a desempeñar en el área de RRHH. Procedimiento incompletos.</t>
  </si>
  <si>
    <t xml:space="preserve">Implementar procedimientos de actuación que garanticen el cumplimiento de la planificación del área. </t>
  </si>
  <si>
    <t>Actualizar el Indicador Gestión del Rendimiento</t>
  </si>
  <si>
    <t>No captar la totalidad de la demanda requerida para abrir los concursos por la escasa transmisión por lo medios indicados.</t>
  </si>
  <si>
    <t xml:space="preserve">Desarrollar las herramientas necesarias para levantar la información del mercado y dirigir publicidad a los medios indicados por la poblacion. </t>
  </si>
  <si>
    <t>Profesionalización del talento humano</t>
  </si>
  <si>
    <t>Adecuar la estructura del personal a la realidad funcional</t>
  </si>
  <si>
    <t xml:space="preserve">Impercepción de la totalidad de los pasos requeridos para completar el proceso de concurso. </t>
  </si>
  <si>
    <t xml:space="preserve">Conocer la rigurosidad de los procesos necesarios para completar el proceso de concurso de forma efectiva. </t>
  </si>
  <si>
    <t>Realizar diagnóstico de necesidades y prioridades en materia de Recursos Humanos</t>
  </si>
  <si>
    <t>Que los dossiers no sean cargados y nuestra puntuación esté en rojo. Posibilidad de que los analistas no carguen los documentos.</t>
  </si>
  <si>
    <t>Seguimiento continuo en el envío y recibo de evidencias, así como tambien, a los analistas para cumplir con los objetivos de nuestros indicadores.</t>
  </si>
  <si>
    <t>Implementar mejoras en consonancia con la encuesta de clima laboral y clima organizacional, análisis de los procesos, controles y procedimientos técnicos de valoración de absentismo laboral</t>
  </si>
  <si>
    <t>Convocar al personal identificado</t>
  </si>
  <si>
    <t>N/A</t>
  </si>
  <si>
    <t>Postulación de programa de Capacitación favoreciendo a unos trabajadores y a otros no. Solicitud de capacitaciones que no se correspondan con las necesidades de la entidad.</t>
  </si>
  <si>
    <t>Desarrollar e implementar políticas de validez y seguimiento a los procesos internos del programa de Capacitación de forma constante.</t>
  </si>
  <si>
    <t>Aplicación del Plan de Mejora de Clima Organizacional</t>
  </si>
  <si>
    <t>No cumplimiento Indicador  SISMAP 09.5</t>
  </si>
  <si>
    <t>Realizar convocatoria del concurso</t>
  </si>
  <si>
    <t>P</t>
  </si>
  <si>
    <t xml:space="preserve">Postergar la fecha pautada a la capacitación por parte del MAP a causa de imprevistos climaticos y/o escaso seguimiento con dicha cuestion. </t>
  </si>
  <si>
    <t>Fomentar la colaboración entre trabajadores, mandos intermedios y directivos entre el CNZFE y el MAP.</t>
  </si>
  <si>
    <t xml:space="preserve">Concursos </t>
  </si>
  <si>
    <t>Trato preferencial en el proceso de inclsuion laboral</t>
  </si>
  <si>
    <t xml:space="preserve">Garantizar que todos los trabajadores obtengan las informaciones requeridas para la convocatoria al programa de capacitación. </t>
  </si>
  <si>
    <t>Dar seguimiento a la carga del dossier de documentos del mismo en el SISMAP</t>
  </si>
  <si>
    <t>Que no se implemente el plan correctamente ni en su totalidad</t>
  </si>
  <si>
    <t>Verificacion continua de la planificación y de las acciones a seguir</t>
  </si>
  <si>
    <t>Seguimiento implementación procesos del SGC - NORMA ISO 9001:2015 - NOBACI - Norma Antisoborno (ISO 37001:2016) y Norma Cumplimiento Normativo (ISO 37021:2021)</t>
  </si>
  <si>
    <t xml:space="preserve">Actualizacion el indicador de Relaciones Laborales </t>
  </si>
  <si>
    <t>No cumplimiento indiador SISMAP 09.1</t>
  </si>
  <si>
    <t>Desarrollo de actividades para las habilidades blandas del talento humano</t>
  </si>
  <si>
    <t>Fortalecimiento de la identidad institucional del talento humano</t>
  </si>
  <si>
    <t>Actividad de Integración- Conmemoracion día de la Patria, San Valentin y Día de la Mujer</t>
  </si>
  <si>
    <t>Fecha:</t>
  </si>
  <si>
    <t>DIVISIÓN</t>
  </si>
  <si>
    <t>Comunicaciones</t>
  </si>
  <si>
    <t>Gestión de Medios de Comunicación</t>
  </si>
  <si>
    <t>Gestión y envío de notas de prensa</t>
  </si>
  <si>
    <t xml:space="preserve">Se elaboró una nota de prensa  sobre la primera reunión de Consejo Directivo, pero no se compartió a los medios de comunicación, debido a que fue enviada por el equipo de prensa del Ministerio de Industria, Comercio y Mipymes. </t>
  </si>
  <si>
    <t>Posibilidad de no haber obtenido la publicación de las notas.</t>
  </si>
  <si>
    <t>Se debe establecer cuál de las dos instituciones se encargará del envío de la nota de prensa sobre el Consejo Directivo, para evitar duplicidad de difusión, para una cobertura de medios efectiva.</t>
  </si>
  <si>
    <t>Gestión de la Comunicación Digital</t>
  </si>
  <si>
    <t>Elaboración del Plan de Comunicaciones 2026</t>
  </si>
  <si>
    <t>Se elaboró el Plan de Comunicaciones 2026, y  el informe de implementanción del plan anterior; este nuevo plan tiene como finalidad consolidar el posicionamiento del CNZFE como entidad reguladora del régimen de zonas francas del país, fortaleciendo su reputación institucional, el engagement digital y la relación estratégica con los medios de comunicación.</t>
  </si>
  <si>
    <t>p</t>
  </si>
  <si>
    <t>No haber diseñado un plan que cuente con las estrategia de comunicación.</t>
  </si>
  <si>
    <t>Elaboración mensual del calendario editorial de redes sociales y la creación de campañas digitales</t>
  </si>
  <si>
    <t>La División de Comunicaciones realizó la elaboración mensual de los calendarios de contenidos para las redes sociales, en estos calendarios se incluyeron las siguientes campañas digitales: ¨Amor por las zonas francas¨, ¨CNZFE + Gobernanza¨.</t>
  </si>
  <si>
    <t>No contar con contenido para los medios digitales, por falta de planificación.</t>
  </si>
  <si>
    <t>Boletín Informativo</t>
  </si>
  <si>
    <t>Se realizó la publicación del boletín informativo, correspondiente al primer trimestre de este año; que contiene un compendio de las principales informaciones del sector, actividades y eventos institucionales.</t>
  </si>
  <si>
    <t>Crecimiento de las redes sociales</t>
  </si>
  <si>
    <t>El primer trimestre del año, la cuenta de Instagram continuó mostrando un crecimiento sólido sumando 794 nuevos seguidores para alcanzar un total de 16,621. Con la estrategia de contenido se logró incrementar las visualizaciones, para un total de  125,074 , destacando febrero y marzo como los meses con mayor alcance e interacciones. 
Facebook refleja una comunidad consolidada de 4,052 seguidores. A pesar del incremento moderado en volumen, la visibilidad de la página ha mantenido una tendencia ascendente, logrando un total de 24,104 impresiones y superando las 1,000 visitas directas al perfil durante el mes de marzo.</t>
  </si>
  <si>
    <t xml:space="preserve">Riesgo de no contar con el contenido a tiempo para publicar en las redes sociales </t>
  </si>
  <si>
    <t>Socialización del Sistema de Gestión Integrado (SGI)</t>
  </si>
  <si>
    <t>Difusión de informaciones sobre el  Sistema de Gestión Integrado (SGI)</t>
  </si>
  <si>
    <t xml:space="preserve">Durante este primer trimestre, en las redes sociales se compartieron cuatro publicaciones sobre el Sistema de Gestión Integrado, orientadas al fomento de una cultura de cumplimiento y calidad, la eficiencia y mejora de los procesos y la cero tolerancia al soborno. </t>
  </si>
  <si>
    <t>CÓDIGO: MAT-PD-01</t>
  </si>
  <si>
    <t>Fecha: 06/12/2021</t>
  </si>
  <si>
    <t>Elaboración de Documentos Legales</t>
  </si>
  <si>
    <t>6 de enero 2026</t>
  </si>
  <si>
    <t>31 de marzo 2026</t>
  </si>
  <si>
    <t>Elaboración y revisión de documentos legales (contratos, acuerdos, resoluciones, actas del Consejo Directivo, entre otros).</t>
  </si>
  <si>
    <t>1.Recibir la solicitud de elaboración de contrato y/o resoluciones.</t>
  </si>
  <si>
    <t xml:space="preserve">
</t>
  </si>
  <si>
    <t>1.Durante este trimestre se recibieron cinco (5) expedientes para la elaboración de contratos de bienes y servicios, los cuales fueron debidamente tramitados, a la fecha estan pendiente de registro en la CGR dos (2) queel de combustible y el servicios de catering y el de fumigacin por el monto que es no conlleva rgistro.
2.Las resoluciones elabradas corresponde 4 ratificaciones (combustible y vehiculos)y 1 correspondiente a la terna de presentacion de candidatos a la direccion ejecutiva.
3. En este periodo hubo dos reuniones del CD, y las respectivas actas fueron elaboradas.
4. Se elaboraron dos cuerdos uno corrspondiente a la recision de la orden de compras de servicios audiovisuales y el otro con el INAP para la capacitacion de los colaboradres de la institucion.</t>
  </si>
  <si>
    <t>$-</t>
  </si>
  <si>
    <t xml:space="preserve">Expedientes digital </t>
  </si>
  <si>
    <t xml:space="preserve">1. Omisión de cláusulas específicas sobre conductas ilícitas 
2.Inoservancia de las leyes (contratos) y documentación incompletas
</t>
  </si>
  <si>
    <t>Revisión minucionsa del cumplimiento normaativo y los soportes para la elaboración,</t>
  </si>
  <si>
    <t>2.Gestionar  firmar y legalización los contratos.</t>
  </si>
  <si>
    <t>3.Redacción de las actas correspondientes a las reuniones celebradas por el Consejo Directivo.</t>
  </si>
  <si>
    <t>Registro de Contratos en sistema TRE</t>
  </si>
  <si>
    <t>1. Realizar registros de los contratos, adendas  o acuerdos, según aplique.</t>
  </si>
  <si>
    <t xml:space="preserve">1.Se realizó el registro ante la Contraloría General de la República de dos (2) contratos elaborados durante este periodo. quedando pendiente por registro dos.
2.Se dio estricto cumplimiento al seguimiento de los contratos registrados, hasta su aprobación por la Contraloría General de la República y la emisión de las certificaciones correspondientes.
</t>
  </si>
  <si>
    <t>Certificaciones emitidas por la CGR</t>
  </si>
  <si>
    <t xml:space="preserve">Problemas con la plataforma </t>
  </si>
  <si>
    <t>2. Dar seguimiento al registro.</t>
  </si>
  <si>
    <t>Elaboración de borradores y anteproyectos de  decretos que esten dentro del ambito de la aplicación de la Ley Núm. 8-90.</t>
  </si>
  <si>
    <t>1. Recibir las resoluciones para la elaboración de los proyectos de decreto, ya sean para la creación de nuevos parques de zonas francas o para la modiifcación de los ya creados.</t>
  </si>
  <si>
    <t>Se recibió tres (3) solicitudes para la elaboración de proyectos de decretos corresponiente acreación de nuevos parques y tres (3)) modificacion de parques (1), estos fueron debidamente trabajadositado en la Consultoría Jurídica del Poder Ejecutivo; 4 fueron  promulgados, quedando 2 por promulgar.</t>
  </si>
  <si>
    <t xml:space="preserve">Doumentos incompleotos o resoluciones condicionadas </t>
  </si>
  <si>
    <t>Revisión minucionsa del cumplimiento antes de ser conicdos por el CD</t>
  </si>
  <si>
    <t>2. Revisar que el expediente cumpla con los requerimientos establecidos.</t>
  </si>
  <si>
    <t>3. Elaborar los anteproyectos.</t>
  </si>
  <si>
    <t>4. Remitir al Director ejecutivo para la aprobación y firma de la carta de remisión de los borradores.</t>
  </si>
  <si>
    <t>5. Remitir a la Consultoría jurídica del P.E. las resoluciones con los borradores de decretos.</t>
  </si>
  <si>
    <t>6. Dar seguimiento.</t>
  </si>
  <si>
    <t>Emisión de  Carta de No Objeción (certificaciones) a empresas o parques de zonas francas</t>
  </si>
  <si>
    <t xml:space="preserve">1- Recibir expediente mediante el sistema LPB. </t>
  </si>
  <si>
    <t>Se llevaron a cabo de manera oportuna todos los procedimientos establecidos para el cumplimiento de la normativa, incluyendo la elaboración y remisión de los informes mensuales correspondientes a los indicadores institucionales, así como los informes de gestión y servicios no conformes de riesgos.</t>
  </si>
  <si>
    <t xml:space="preserve">Reporte e indicadores mensuales </t>
  </si>
  <si>
    <t>1,Posibilidad de no cumplir con el tiempo de entrega establecido
2.Posibilidad de aprobación de certificaciones a empresas que no califiquen 
3.No emisión de la certificación o la resolución solicitada
4.Retrasos no justificados en la emisión de la certificación o la resolución solicitadaOmisión de pasos del procedimiento establecido
5.</t>
  </si>
  <si>
    <t>Verficar interdiario en el sistema LPB el estatus de los servicios</t>
  </si>
  <si>
    <t>2- Evaluar expediente de solicitud del servicio, que cumpla con las condiciones y requisitos establecidos en las normativas, de lo contrario, enviar mensaje al usuario solicitante.</t>
  </si>
  <si>
    <t>3- Asignar al tecnico el expediente para la elaboración de la certificación, si procede.</t>
  </si>
  <si>
    <t>4. Asegurar los requerimientos de calidad en la prestación de los servicios.</t>
  </si>
  <si>
    <t>5. Remitir al Director para aprobación, dar seguimiento a firma.</t>
  </si>
  <si>
    <t>6. Llevar un control de las evidencias de las solicitudes trabajadas.</t>
  </si>
  <si>
    <t>7. Tabulación de datos.</t>
  </si>
  <si>
    <t>8. Generar informes.</t>
  </si>
  <si>
    <t>Fecha: 06/12/2022</t>
  </si>
  <si>
    <t>Jurídico</t>
  </si>
  <si>
    <t>R3.2. Aumentada las inversiones en zonas francas</t>
  </si>
  <si>
    <t>Nuevas instalaciones de zonas francas</t>
  </si>
  <si>
    <t>Analizar los cambios en las legislaciones del sector.</t>
  </si>
  <si>
    <t>1. Realizar un levantamiento de las legislaciones</t>
  </si>
  <si>
    <t>Monitorear las actividades del Congreso y las demás instituciones que inciden en el sector ZF.</t>
  </si>
  <si>
    <t xml:space="preserve"> $-   </t>
  </si>
  <si>
    <t>No estar actualizados en el ámbito jurídico.</t>
  </si>
  <si>
    <t xml:space="preserve">Comunicación permanente con los organos que intervienen en las aprobaciones y modificaciones de textos legales.  </t>
  </si>
  <si>
    <t>2. Identificar cuáles impactan al sector zonas francas</t>
  </si>
  <si>
    <t>3. Realizar propuestas a la Dirección Ejecutiva sobre posibles acciones de ayuda a las empresas del sector</t>
  </si>
  <si>
    <t>Las mismas se realizan atendiendo las necesidades de las mismas empresas.</t>
  </si>
  <si>
    <t>4. Apoyar a las empresas que asi lo ameriten</t>
  </si>
  <si>
    <t>Referirlos y acompañarlos a las instituciones que inciden con el sector ZF.</t>
  </si>
  <si>
    <t>5. Rendir el informe correspondiente a la D.E.</t>
  </si>
  <si>
    <t>Elaboración de Informe correspondiente.</t>
  </si>
  <si>
    <t>Retraso en las respuestas a los requerimientos de servicios por parte de los usuarios.</t>
  </si>
  <si>
    <t>Analizar los  casos por orden de llegada</t>
  </si>
  <si>
    <t xml:space="preserve">Evaluar e identificar documentación incompleta. </t>
  </si>
  <si>
    <t>1. Realizar estudio de los casos sometidos al departamento</t>
  </si>
  <si>
    <t xml:space="preserve">Estudiar cada documentación depositada. </t>
  </si>
  <si>
    <t>2. Realizar las recomendaciones que apliquen</t>
  </si>
  <si>
    <t xml:space="preserve">Preparar el informe correspondiente cuando hubieran recomendaciones.  </t>
  </si>
  <si>
    <t>Realizar llamadas y remitir correo electrónico de recordatorio</t>
  </si>
  <si>
    <t>Dar soporte jurÍdico a la Dirección Ejecutiva en las reuniones del Consejo Directivo.</t>
  </si>
  <si>
    <t xml:space="preserve">1. Control de quorum </t>
  </si>
  <si>
    <t>Verificación de la asistencia y pase de lista de los consejeros e invitados especiales.</t>
  </si>
  <si>
    <t>Inasistencia de miembros  del Consejo Directivo</t>
  </si>
  <si>
    <t>Seguimiento continuo a la asistencia de los convocados</t>
  </si>
  <si>
    <t>R3.3. Aumentada la resilencia en los parques de zonas francas</t>
  </si>
  <si>
    <t>Autorización de ampliación en parques de zonas francas</t>
  </si>
  <si>
    <t>2. Elaborar el acta correspondiente</t>
  </si>
  <si>
    <t>Elaboración del acta correspondiente.</t>
  </si>
  <si>
    <t xml:space="preserve">Posibles inobservancias de normativas jurídicas. </t>
  </si>
  <si>
    <t>Estudio y recomendaciones de los temas a tratar en las reuniones.</t>
  </si>
  <si>
    <t>3. Elaborar las resoluciones tomadas por el CD</t>
  </si>
  <si>
    <t xml:space="preserve">Elaboración de las resoluciones. </t>
  </si>
  <si>
    <t>ADMINISTRATIVO Y FINANCIERO</t>
  </si>
  <si>
    <t>1RO. DE ENERO 2026</t>
  </si>
  <si>
    <t>31 DE MARZO DE 2026</t>
  </si>
  <si>
    <t>PROBABILIDAD</t>
  </si>
  <si>
    <t>IMPACTO</t>
  </si>
  <si>
    <t>LEYENDA</t>
  </si>
  <si>
    <t>SUPERVISAR PROCESO DE COMPRAS</t>
  </si>
  <si>
    <t>Velar por el cumplimiento de las Leyes,  Reglamentos, Decretos y Circulares  elaborados para fines de Compras y Contrataciones Públicas</t>
  </si>
  <si>
    <t>SE REALIZARON  REVISIONES MENSUALES DE LOS PROCESOS DE COMPRAS, CUMPLIÉNDOSE CON LAS NORMAS PAUTADAS PARA ESTOS FINES</t>
  </si>
  <si>
    <t>PACC - NORMATIVAS ACTUALES-MEMORANDUN DIRECCIÓN EJECUTIVA</t>
  </si>
  <si>
    <t>QUE NO SE CUMPLAN LOS PROCESOS, TAL Y COMO LO ESTABLECE LA LEY DE COMPRAS Y CONTRATACIONES 340-06 Y SU REGLAMENTO 543-12 Y NORMAS REFERENTES</t>
  </si>
  <si>
    <t>LLEVAR AL COMITÉ DE COMPRAS SOLO LOS PROCESOS DE COMPARACION DE PRECIOS EN ADELANTE, PARA LA ADQUISICION DE BIENES Y SERVICIOS  DE NUESTRA INSTITUCION.  EN LO REFERENTE A LAS COMPRAS MENORES Y DEBAJO DEL UMBRAL,  SOMETERLO A LA EVALUACIÓN DEL DEPARTAMENTO ADMINISTRATIVO, SEGÚN INDICA LA LEY CREADA PARA ESTOS FINES</t>
  </si>
  <si>
    <t>SUPERVISAR EL PROCESO DE FACTURACION Y COBROS</t>
  </si>
  <si>
    <t>Dar seguimiento al cobro en empresas de acuerdo a su modalidad de facturación</t>
  </si>
  <si>
    <t>Se realizaron revisiones mensuales de este proceso y se ejecutaron acciones que conllevaron a fortalecer la gestión de cobros</t>
  </si>
  <si>
    <t>RELACION INGRESOS</t>
  </si>
  <si>
    <t>DISMINUCION DE LOS INGRESOS PROVENIENTES DEL PAGO DE LAS CUOTAS POR SERVICIOS</t>
  </si>
  <si>
    <t>SE REALIZÓ LO SIGUIENTE:  1. SOLICITUD AL DEPTO, DE ESTADISTICAS POSIBLES EMPRESAS PARA COBROS.  2. SOLICITUD COLABORACIÓN DEPTO. ZF Y PAR;QUES PARA CONTACTO EMPRESAS SIN COMUNICACIÓN.  3. ENVIO MENSAJEROS A LAS DIFERENTES EMPRESAS PARA VERIFICAR FISICAMENTE SU ESTATUS</t>
  </si>
  <si>
    <t>CONTROLAR FONDO VIATICOS Y CAJA CHICA</t>
  </si>
  <si>
    <t>Supervisar que  las erogaciones realizadas mediante las caja chica cumplan con lo establecido en las normas que la regula.</t>
  </si>
  <si>
    <t>Se realizaron revisioines semanales con la finalidad de que las erogaciones del mismo sean acorde a las normativas</t>
  </si>
  <si>
    <t xml:space="preserve">RELACION CHEQUES </t>
  </si>
  <si>
    <t>QUE SE REALICEN COMPRAS DE ARTICULOS Y PAGOS DE VIATICOS QUE NO ESTEN DEBIDAMENTE SOPORTADOS GENERANDO PAGOS INCORRECTOS Y COMPRAS NO NECESARIAS O QUE PUEDEN REALIZARSE BAJO OTRA MODALIDAD</t>
  </si>
  <si>
    <t xml:space="preserve">1. SE PROCEDIÓ A SOLICITAR CONTRATO PARA ADQUISICIÓN ARREGLOS DE FLORES Y CORONAS DE FLORES.  2. SE SOLICITÓ CONTRATO PARA MANTENIMIENTO VEHÍCULOS.  3. SE SOLICITÓ CONTRATO PARA ADQUISICIÓN REFRIGERIO EN REUNIONES VARIAS. </t>
  </si>
  <si>
    <t xml:space="preserve"> ASEGURAR LAS NORMAS DE CONTROL INTERNO</t>
  </si>
  <si>
    <t>Supervisar el cumplimiento de la NOBACI en las gestiones institucionales</t>
  </si>
  <si>
    <t>Se observaron las normas de control en cada mes</t>
  </si>
  <si>
    <t>ESTADOS FINANCIEROS, RELACIÓN INVENTARIO, INFORMES ARQUEOS</t>
  </si>
  <si>
    <t>AUMENTO DE LOS RIESGOS EN LAS OPERACIONES CONTABLES Y FINANCIERAS</t>
  </si>
  <si>
    <t>1. REVISIONES DE ESTADOS FINANCIEROS, 2. INVENTARIO SEMESTRALES,  3. ARQUEOS DE CAJAS MENSUALES,  4. REVISIONES ÓRDENES DE COMPRAS</t>
  </si>
  <si>
    <t>SUPERVISAR PROCESO DE SUMINISTRO</t>
  </si>
  <si>
    <t>Velar por el control del consumo de materiales gastables y muebles institucionales</t>
  </si>
  <si>
    <t>Se llevaron a cabo revisiones semanales con la finalidad de vigilar este proceso</t>
  </si>
  <si>
    <t>FORMULARIOS DE AUTORIZACIÓN</t>
  </si>
  <si>
    <t>DESABASTECIMIENTO DE LOS ARTICULOS NECESARIOS QUE IMPIDAN PODER CUMPLIR CON LO REQUERIDO POR LOS DEPARTAMENTOS.  DESPERDICIO DE LOS MATERIALES GASTABLES</t>
  </si>
  <si>
    <t>1. REVISION DEL INVENTARIO FISICO Y EJECUCION DEL INVENTARIO SEMESTRAL DE MATERIALES VS INVENTARIO DIGITAL.  2. RESPONSABILIZAR A UNA PERSONA PARA RETIRAR Y CONTROLAR LOS MATERIALES DE LIMPIEZA</t>
  </si>
  <si>
    <t>MANTENIMIENTO  TRANSPORTE</t>
  </si>
  <si>
    <t xml:space="preserve">Supervisar mantenimiento de los equipos institucionales </t>
  </si>
  <si>
    <t xml:space="preserve">Se realizaron los mantenimientos e inspecciones mensuales </t>
  </si>
  <si>
    <t>FORMULARIO CONTROL DE MANTENIMIENTO</t>
  </si>
  <si>
    <t>NO CONTAR CON UNA INFRAESTRUCTURA ADECUADA PARA BRINDAR LOS SERVICIOS REQUERIDOS POR NUESTROS USUARIOS</t>
  </si>
  <si>
    <t>1. INCLUSIÓN FUMIGACION OFICINA SANTIAGO. 2. INCLUSION MANTENIMIENTO DATA CENTER INSTITUCION.  3. CONTRATACION PARA MANTENIMIENTOS DE EQUIPOS.   4. CONTROL LIMPIEZA BAÑOS</t>
  </si>
  <si>
    <t>Supervisar mantenimiento de  la flotilla de vehiculos</t>
  </si>
  <si>
    <t xml:space="preserve"> PÓLIZAS DE SEGUROS</t>
  </si>
  <si>
    <t xml:space="preserve">Supervisar el pago de las pólizas de seguros de la institución </t>
  </si>
  <si>
    <t>Se pagó el seguro de incendio y fidelidad.   El seguro de vehiculos se pagará en septiembre 2026</t>
  </si>
  <si>
    <t>FACTURAS/LIBRAMIENTO</t>
  </si>
  <si>
    <t>ENFRENTARNOS CON ALGUNA CATÁSTROFE Y NO ESTAR CUBIERTOS</t>
  </si>
  <si>
    <t>SEGUIMIENTO A LAS RENOVACIONES DE LAS POLIZAS</t>
  </si>
  <si>
    <t xml:space="preserve"> SUBSIDIO EDUCATIVO INSTITUCIONAL</t>
  </si>
  <si>
    <t>Adquirir los  útiles escolares para hijos de colaboradores de nuestra institución</t>
  </si>
  <si>
    <t>Este proceso se ejecutá en el 3er. Trimstre, según lo estipulado en nuestro PACC</t>
  </si>
  <si>
    <t>ORDEN DE COMPRA/FACTURAS/PRESUPUESTO/EXPEDIENTES</t>
  </si>
  <si>
    <t>NO DISPONER DE RECURSOS PARA SUPLIR EL REQUERIMIENTO/ QUE SE EXCEDA DE LO QUE ESTÁ PERMITIDO ADQUIRIR</t>
  </si>
  <si>
    <t>1. REVISIÓN POR EXPEDIENTE DE LAS LISTAS DE LIBROS</t>
  </si>
  <si>
    <t xml:space="preserve"> ALMUERZO INSTITUCIONAL</t>
  </si>
  <si>
    <t>Supervisar el  almuerzo institucional para  colaboradores de nuestra institución</t>
  </si>
  <si>
    <t>Se supervisó las entregas diarias del almuerzo al personal de la institución con facturación mensual</t>
  </si>
  <si>
    <t>ORDEN DE COMPRA/PRESUPUESTO INSTITUCIONAL/CORREOS ELECTRONICOS/ENCUESTA</t>
  </si>
  <si>
    <t>NO DISPONER DE RECURSOS PARA SUPLIR EL REQUERIMIENTO / ALMUERZO DE MALA CALIDAD</t>
  </si>
  <si>
    <t>1. INCLUSIÓN EN PRESUPUESTO INSTITUCIONAL.  2. SEGUIMIENTO A CALIDAD MEDIANTE ENCUESTAS Y CORREOS ELECTRONICOS</t>
  </si>
  <si>
    <t>COMBUSTIBLE INSTITUCIONAL</t>
  </si>
  <si>
    <t>Supervisar el   combustible para personal técnico, flotilla de la  institución</t>
  </si>
  <si>
    <t>Se realizaron las entregas mensuales a los destinatarios</t>
  </si>
  <si>
    <t>LIBRAMIENTO/FACTURA/ PRESUPUESTO/SOLICITUD</t>
  </si>
  <si>
    <t>NO DISPONER DE RECURSOS PARA SUPLIR EL REQUERIMIENTO</t>
  </si>
  <si>
    <t>1. INCLUSIÓN EN PRESUPUESTO INSTITUCIONAL.  2. ELABORACIÓN DOCUMENTACIÓN LOS DIAS 1ERO. DE CADA MES</t>
  </si>
  <si>
    <t>PRESUPUESTO DEL AÑO 2027</t>
  </si>
  <si>
    <t xml:space="preserve">Supervisar que el Presupuesto Institucional se realice cumpliendo con las normativas dispuestas. </t>
  </si>
  <si>
    <t>El presupuesto del año 2027 se  realizará en el  3er. Trimestre</t>
  </si>
  <si>
    <t>PRESUPUESTO INSTITUCIONAL / PACC</t>
  </si>
  <si>
    <t>LA NO REMISIÓN A TIEMPO DE LAS INFORMACIONES / NO TENER FONDOS PROGRAMADOS PARA UNA EJECUCION ESPECIFICA</t>
  </si>
  <si>
    <t xml:space="preserve">1. SOLICITUD A TIEMPO DE LAS NECESIDADES DEPARTAMENTALES / </t>
  </si>
  <si>
    <t xml:space="preserve"> </t>
  </si>
  <si>
    <t>Fecha: 30/06/2023</t>
  </si>
  <si>
    <t>DEPARTAMENTO DE TECNOLOGIAS DE LA INFORMACION Y COMUNICACION</t>
  </si>
  <si>
    <t>31/12/2025</t>
  </si>
  <si>
    <t>1.7. Asegurada la Infraestructura Física y Tecnológica</t>
  </si>
  <si>
    <t>Cumplir con las politicas, normas y procedimientos TIC establecidas.</t>
  </si>
  <si>
    <t>Fueron revisadas las políticas y procedimientos TIC con el equipo y se han realizado actualizaciones a los procedimientos del SGI. Esto con el objetivo de asegurar que estén alineados en un 100% con las mejores prácticas y normativas vigentes.</t>
  </si>
  <si>
    <t>Las evidencias de las politicas actualizadas se encuentran colgadas en el sistema documental Certool.</t>
  </si>
  <si>
    <t>Desconocimiento de cambios en las politicas, normas y procedimientos</t>
  </si>
  <si>
    <t>Ningunas</t>
  </si>
  <si>
    <t>Mejorar la Infraestructura técnologica de la institución.</t>
  </si>
  <si>
    <r>
      <t xml:space="preserve">De acuerdo a los informes de las divisiones del departamento se evidencia que se realizaron las adquisiciones y/o actualizaciones planificadas en el PACC para el trimestre, </t>
    </r>
    <r>
      <rPr>
        <b/>
        <sz val="11"/>
        <rFont val="Aptos Narrow"/>
        <family val="2"/>
        <scheme val="minor"/>
      </rPr>
      <t>a excepcion de la renovación del contrato correctivo de equipos que no fue realizado por la división de Compras</t>
    </r>
  </si>
  <si>
    <t>Solicitudes de ordenes de compras y/o servicios remitidas por las divisiones de Operaciones TIC y Administración de Servicios TIC</t>
  </si>
  <si>
    <t>Ausencia de presupuesto</t>
  </si>
  <si>
    <t>Mejorar la seguridad de la Información</t>
  </si>
  <si>
    <t>De acuerdo a los informes de las divisiones del departamento se evidencia que las políticas de seguridad fueron cumplidas según están establecidas. De igual manera, se evidencia que hemos realizado intercambios de información con el  Centro Nacional de Ciberseguridad (CNCS) como lo establece el acuerdo firmado 31-03-2023.</t>
  </si>
  <si>
    <t>Intercambio de información con el CNCS. División de Operaciones TIC</t>
  </si>
  <si>
    <t>Informes mensuales División de Operaciones TIC y vigencia del acuerdo</t>
  </si>
  <si>
    <t>Brindar servicios de calidad a nuestros usuarios</t>
  </si>
  <si>
    <t>De acuerdo a los informes de las divisiones del departamento se evidencia que los servicios  de soporte tecnico requeridos por los usuarios de la institución, mensualmente, fueron satisfechos.</t>
  </si>
  <si>
    <t>Informe de Mesa de Servicios remitida por la Division de Administración de Servicios TIC</t>
  </si>
  <si>
    <t>Informes no realizados</t>
  </si>
  <si>
    <t>Incrementar la automatizacion de trámites de la institución</t>
  </si>
  <si>
    <r>
      <rPr>
        <b/>
        <sz val="11"/>
        <rFont val="Aptos Narrow"/>
        <family val="2"/>
        <scheme val="minor"/>
      </rPr>
      <t>En este trimestre, la Ventanilla de Zonas Francas y Parques Industriales no inición su funcionamiento debido a la renovación de las firmas digitales del ministro y viceministro ZF MICM  y director CNZFE.</t>
    </r>
    <r>
      <rPr>
        <sz val="11"/>
        <rFont val="Aptos Narrow"/>
        <family val="2"/>
        <scheme val="minor"/>
      </rPr>
      <t xml:space="preserve"> De igual manera, se coordinar </t>
    </r>
    <r>
      <rPr>
        <b/>
        <sz val="11"/>
        <rFont val="Aptos Narrow"/>
        <family val="2"/>
        <scheme val="minor"/>
      </rPr>
      <t>con la Ventanilla Unica de Comercio Exterior (VUCE)</t>
    </r>
    <r>
      <rPr>
        <sz val="11"/>
        <rFont val="Aptos Narrow"/>
        <family val="2"/>
        <scheme val="minor"/>
      </rPr>
      <t xml:space="preserve"> planes de mejora y simplificación de los trámites colgados en dicha ventanilla.</t>
    </r>
  </si>
  <si>
    <t xml:space="preserve">Correo remitido </t>
  </si>
  <si>
    <t>Fomentar una cultura de innovación que permita implementar nuevas tecnologias y servicios en la institución.</t>
  </si>
  <si>
    <r>
      <t xml:space="preserve">Está contemplado la  implementación del Sistema de Transparencia Documental para el mes de abril, </t>
    </r>
    <r>
      <rPr>
        <b/>
        <sz val="11"/>
        <rFont val="Aptos Narrow"/>
        <family val="2"/>
        <scheme val="minor"/>
      </rPr>
      <t>siempre que sea contratado un Consultor Técnico Senior (Experto en Interoperabilidad y Nube) que realice las implementaciones requeridas.</t>
    </r>
  </si>
  <si>
    <t xml:space="preserve">Informe Implementación </t>
  </si>
  <si>
    <t>Cumplir con el Índice de Uso TIC e Implementación de Gobierno Electrónico (iTicGe).</t>
  </si>
  <si>
    <r>
      <t>Durante el primer trimestre del año se solicitaron las renovaciones de las normas</t>
    </r>
    <r>
      <rPr>
        <b/>
        <sz val="11"/>
        <rFont val="Aptos Narrow"/>
        <family val="2"/>
        <scheme val="minor"/>
      </rPr>
      <t xml:space="preserve"> A2 y A3 </t>
    </r>
    <r>
      <rPr>
        <sz val="11"/>
        <rFont val="Aptos Narrow"/>
        <family val="2"/>
        <scheme val="minor"/>
      </rPr>
      <t xml:space="preserve">que expiraron en el  2025.
En relación con el Índice de Uso TIC e Implementación de Gobierno Electrónico (iTicGe) ocupamos la </t>
    </r>
    <r>
      <rPr>
        <b/>
        <sz val="11"/>
        <rFont val="Aptos Narrow"/>
        <family val="2"/>
        <scheme val="minor"/>
      </rPr>
      <t>posición 26</t>
    </r>
    <r>
      <rPr>
        <sz val="11"/>
        <rFont val="Aptos Narrow"/>
        <family val="2"/>
        <scheme val="minor"/>
      </rPr>
      <t xml:space="preserve"> con una evaluación de </t>
    </r>
    <r>
      <rPr>
        <b/>
        <sz val="11"/>
        <rFont val="Aptos Narrow"/>
        <family val="2"/>
        <scheme val="minor"/>
      </rPr>
      <t>75.71.</t>
    </r>
  </si>
  <si>
    <t>Indicador iTicGe, formulario sometido y requerimientos realizados a responsables remitidos por la división de Desarrollo e Implementación de Sistemas</t>
  </si>
  <si>
    <t>Realizar la planificación estratégica y presupuestaria del departamento</t>
  </si>
  <si>
    <t>Gestionar el mantenimiento de la infraestructura TIC</t>
  </si>
  <si>
    <t xml:space="preserve">División de Desarrollo e Implementación de Sistemas </t>
  </si>
  <si>
    <t>12/20/26</t>
  </si>
  <si>
    <t>13. Gestionar la infraestructura tecnológica</t>
  </si>
  <si>
    <t>Garantizar el desarrollo y actualización de los sistemas institucionales</t>
  </si>
  <si>
    <t>Fueron completadas todas las solicitudes de los usuarios en la mesa de ayuda.</t>
  </si>
  <si>
    <t>Requerimientos completados en la mesa de ayuda.</t>
  </si>
  <si>
    <t>Pérdida de data del sistema.</t>
  </si>
  <si>
    <t>Mantener actualizado el Indicador sobre el Índice de Uso TIC e Implementación de Gobierno Electrónico</t>
  </si>
  <si>
    <t>Fueron sometidas todas las evidencias a OGTICy estamos en proceso de auditoria de iticge</t>
  </si>
  <si>
    <t>Correo de evidencias al auditor</t>
  </si>
  <si>
    <t>Cambios de Analista asignado</t>
  </si>
  <si>
    <t>Cumplir con las normas Básicas de Control Interno</t>
  </si>
  <si>
    <t>Se realizaron todos los requerimientos de NOBACI</t>
  </si>
  <si>
    <t>Actualizaciones remitidas a Div. Planificación sobre NOBACI y Sistema de Gestión de Calidad bajo la Norma ISO 9001:2015</t>
  </si>
  <si>
    <t>Cumplir con el Sistema de Gestion Integrado</t>
  </si>
  <si>
    <t xml:space="preserve">Se solicito la auditora de la NORTIC A3 y la NORTIC A2 </t>
  </si>
  <si>
    <t>Dar cumplimiento del pilar de innovación de ITICGE</t>
  </si>
  <si>
    <t>Implementacion de read.ai</t>
  </si>
  <si>
    <t>Actualizaciones remitidas OGTIC</t>
  </si>
  <si>
    <t>Falta de presupuesto o responsable no implementó requerimiento.</t>
  </si>
  <si>
    <t>Innovación: Automatización de trámites a través del programa Burocracia Cero</t>
  </si>
  <si>
    <t>Actualmente la plataforma se encuentra detenida mientras se habilitian las firmas digitales de los nuevos directores y ministros.</t>
  </si>
  <si>
    <t xml:space="preserve">Portal de acceso del servicio </t>
  </si>
  <si>
    <t>Resistencia al uso de la firma digital y llenado de encuesta.</t>
  </si>
  <si>
    <t>División Operaciones TIC</t>
  </si>
  <si>
    <t>Gestionar licencias para infraestructura y usuarios</t>
  </si>
  <si>
    <t xml:space="preserve">Se renovaron los serviciode seguridad perimetral por un año, renovación de licencia de análisis de vulnerabilidades, adquisicion de licencias para imagenes, para videos y para metricas de rs, renovacion de licencia para filtrado de correo </t>
  </si>
  <si>
    <t>Informe de Licencias  renovadas</t>
  </si>
  <si>
    <t>Gestionar la seguridad TIC</t>
  </si>
  <si>
    <t>Se actualizó la Matriz de accesos, 2 Personas Nuevas, 3  movimientos de personal y 1 Salidas de personal</t>
  </si>
  <si>
    <t xml:space="preserve">Matriz de Accesos </t>
  </si>
  <si>
    <t xml:space="preserve">Que  recursos humanos no envie el correo autorizando la vinculacion o desvincuacion de usuario </t>
  </si>
  <si>
    <t>Se creo el cronograma de mantenimeintos. 
Ademas se  realizaron todos los Mantenimientos  Programados en el cronograma.
Se gestionaron lascopias de respaldo de los sistemas y aplicaciones de la institución, todoel trimestre</t>
  </si>
  <si>
    <t>Cronograma Mantenimientos 
Informe de Respaldos registrados en mesa de ayuda.
Informe de Mantenimientos registrados en mesa de ayuda</t>
  </si>
  <si>
    <t>Fallos en el cronograma</t>
  </si>
  <si>
    <t>Se trabajaron varios correos desde el Centro nacional de ciber seguridad</t>
  </si>
  <si>
    <t>Infome de Implementacion de CSIRT</t>
  </si>
  <si>
    <t xml:space="preserve">Incompatibilidad para implementar una solucion </t>
  </si>
  <si>
    <t xml:space="preserve">Se dio seguimiento al PoA y los acuerdos de desempeño del Trimestre
</t>
  </si>
  <si>
    <t>Poa de Seguimiento,
Seguimiento Acuerdo de desempeno</t>
  </si>
  <si>
    <t>Fecha: 07 de abril  2026</t>
  </si>
  <si>
    <t>VERSIÓN:1</t>
  </si>
  <si>
    <t>DEPARTAMENTO/DIVISIÓN:          CONTABILIDAD</t>
  </si>
  <si>
    <t>AÑO:  2026</t>
  </si>
  <si>
    <t>FECHA DE SEGUIMIENTO (DIA/MES/AÑO)        07/04/2026</t>
  </si>
  <si>
    <t>Realizar los informes de Estados Financieros Mensuales</t>
  </si>
  <si>
    <t>1. Aplicar en el sistema Dac-Easy, todos los libramientos pagados en el mes.</t>
  </si>
  <si>
    <t xml:space="preserve">Actualmente  la Div. de Contabilidad, prepara la presentacion de los Estados Financieros al 28 de febrero 2021, según las normas establecidas por la Digecog, realizando un informe por mes, un informe semestrar y el cierre fiscal. </t>
  </si>
  <si>
    <t xml:space="preserve"> Presentación Estados Fiancieros Mensuales, Reportes de los Sistemas Dac-Easy, Sigef y Siab, Comunicaciones y formularios TSN, Cheques y Libramientos pagados</t>
  </si>
  <si>
    <t xml:space="preserve">1. Falta de capacitacion del usuario.                          2. No entregar en el tiempo establecido           3.  No actualizacion de las informaciones.   4. Pasivos registrados que no puedan ser pagados.    5. </t>
  </si>
  <si>
    <t>1.Capacitacion del personal.                   2. Optimizacion de los sistemas.</t>
  </si>
  <si>
    <t xml:space="preserve"> 2. Realizar Entradas de Diarios Recurrentes.  (Registro Nóminas, Amortizaciones, Previsiones, Depreciacion Activos, Suministros, Conciliaciones Bancarias, Retenciones y pagos de Impuestos.)</t>
  </si>
  <si>
    <t>Las  Entradas de Diario se realizan en el momento que se realice el registro correspondientes en los diferentes modulos del Sistema de Contabilidad DacEasy, Sigef, Siab y Viceversas.</t>
  </si>
  <si>
    <t>3.  Registrar las Cuentas por Cobrar en el Sistema DacEasy. (Facturacion por Servicios, CxC Empleados, Acuerdo de Servicios.)</t>
  </si>
  <si>
    <t>Las facturaciones en el Sistema se realizan dentro de los primeros 5 dias del mes, y los registros de las cuentas por cobrar empleados, en el momento de la contabilizacion de la nómina al sistema.  De igual forma, los registos de c  x c otros clientes, se realizan al momento del devengado.</t>
  </si>
  <si>
    <t>4.  Realizar Conciliaciones Bancarias Mensuales.</t>
  </si>
  <si>
    <t>Las Conciliaciones Bancarias se realizan dentro de los primeros 10 dias del mes siguiente al cierre, para conformar los Estados Financieros y actualizacion de los libros contables.</t>
  </si>
  <si>
    <t>5.  Realizar Registros de Activos Fijos en el Sistema SIAB.</t>
  </si>
  <si>
    <t>Las compras de activos fijos, se digitan en el sistema SIAB y Dac-Easy, para el mayor control y cumplimiento de las NICSP 17, se genera la depreciacion mensual dentro de los primeros 6 dias del mes.</t>
  </si>
  <si>
    <t>6. Realizar Cuadro Previsiones Regalia y Prestaciones laborales</t>
  </si>
  <si>
    <t>Las provisiones para el pago de prestaciones economicas y regalia pascual y demas beneficios marginales se registran mensualmente en el sistema Dac-Easy, por entradas recurrentes.</t>
  </si>
  <si>
    <t>7. Registrar las Cuentas por Pagar Proveedores en el Sistema DacEasy. Empleados, Acuerdo de Servicios.)</t>
  </si>
  <si>
    <t>Las cuentas por pagar se registran según las normas y manual de politicas contables de la DIGECOG y las NICSP 1 Y 29</t>
  </si>
  <si>
    <t>8. Cuadre de ingresos por oficinas con el punto de ventas y el VUCE.</t>
  </si>
  <si>
    <t>Los ingresos se registran por el metodo de lo devengado para las C x C., y  el percibido cuando se realiza la venta de servicios y se realiza la revision diaria y cuadre mensual.</t>
  </si>
  <si>
    <t>Presentar a la DGII y TSS los diferentes impuestos e informes de los NCF otorgados.</t>
  </si>
  <si>
    <t>1. Realizar Declaraciones Juradas de Impuestos Mensualmente del IR-3, IR-4, IR-606,607,608, IT-1, IR-17</t>
  </si>
  <si>
    <t>Los impuestos retenidos a empleados y proveedores, se registran y se presentan los diez primeros dias laborables del siguiente mes el IR3, IR4, IR17.  Declaracion de ITEBIS y formato de envios de datos: 606, 607 y 608 los primeros 15 dias laborables del mes siguiente y el IT1, los primeros 20 dias laborables del siguiente mes. Tambien el envio de datos de novedades de nominas de empleados, los primeros 3 dias laborables del mes siguientes. De igual manera el IR13 anualmente del 15 - 20 del mes de marzo del año siguiente.</t>
  </si>
  <si>
    <t>Formularios y notificaciones de pagos, reportes de envios de archivos de la DGII</t>
  </si>
  <si>
    <t>1. Falta de capacitacion del usuario.                          2. Problemas en el sistema            3.  incumplimiento en la fecha de presentacion.</t>
  </si>
  <si>
    <t>1.Capacitacion del personal.                   2. Optimizacion de los sistemas.                        3. Entrega a tiempo de las informaciones.</t>
  </si>
  <si>
    <t>2. Aplicar Novedades a la TSS.</t>
  </si>
  <si>
    <t>3. Elaborar la declaración Jurada Anual IR-13, de la Ret. Empleados.</t>
  </si>
  <si>
    <t>Realizar la  programacion y coordinacion de los fondos asignados</t>
  </si>
  <si>
    <t>1. Realizar disponibilidad de cuenta Operativa</t>
  </si>
  <si>
    <t>La disponibilidad de la cuenta operativa se realiza diariamente para la toma de desiciones.</t>
  </si>
  <si>
    <t xml:space="preserve"> Reportes del Sigef. Comunicaciones TN, Formularios</t>
  </si>
  <si>
    <t xml:space="preserve">Incumplimiento en la programacion de fondos en las fechas establecidas, </t>
  </si>
  <si>
    <t>Programar y solicitar los fondos de forma eficiente.</t>
  </si>
  <si>
    <t>2. Completar los formularios para la programación y solicitud de los fondos en tránsito y pagos programados mensual y trimestralmente.</t>
  </si>
  <si>
    <t>Las solicitudes y programacion de los fondos asignados y la programacion de recursos FASE 1, se realiza al final de cada mes.</t>
  </si>
  <si>
    <t>3. Realizar comunicación para el envío de formularios físicos a la Tesorería Nacional.</t>
  </si>
  <si>
    <t>Realizar  el levantamiento, y descargo del inventario de activos fijos y vehículos de la institución a Bienes Nacionales y el inventario de suministros</t>
  </si>
  <si>
    <t>1. Realizar el levantamiento de activos fijos anualmente.</t>
  </si>
  <si>
    <t>Actualmente se realiza la supervision de los activos fijos en las diferentes oficinas de la entidad, según la metodologia para el levantamiento de Bienes del Estado Dominicano, diseñada por la Digecog.</t>
  </si>
  <si>
    <t xml:space="preserve">Reportes del Sistema Siab,  Informes de levantamientos de Activos, </t>
  </si>
  <si>
    <t>1. Falta de actualizacion de las informaciones.   2. Incumplimiento a las normas generales de activos no financieros y la NICSP 17- y 12 Propiedad, Planta y Equipos,  No coordinacion con Bienes nacionales   3. Bienes que no estén codificados correctamente.</t>
  </si>
  <si>
    <t>Mantener la actualizacion de los registros de Altas de activos, realizar el descargo en el tiempo oportuno,</t>
  </si>
  <si>
    <t>2. Actualizar los movimientos de activos fijos en el SIAB.</t>
  </si>
  <si>
    <t>Para el movimiento  o traslado de activos fijos, se  procede al llenado del formulario tipo, para los fines correspondientes según el procedimiento de localizacion y valuacion de los Activos no financieros del Estado.</t>
  </si>
  <si>
    <t>3. Realizar informe de descargos pra Bienes Nacionales.</t>
  </si>
  <si>
    <t>Las  Bajas de Bienes se realizan de acuerdo a las necesidades y cumulos de activos en desusos, y dependiento de la pronta atencion tengan a bien dispensar Bienes Nacionales de acuerdo a nuestra solicitud. De igual manera informamos en el portal de transparencias semestralmente los movimientos de los mismos.</t>
  </si>
  <si>
    <t>4. Realizar los inventarios de suministros al corte semestral y cierre, segun las normas de DIGECOG.</t>
  </si>
  <si>
    <t>El inventario de suministro se realiza semestralmente y se informa trimestralmente para el portal transparencia de la entidad.</t>
  </si>
  <si>
    <t>Reportes del Dac-Easy, informes de inventarios</t>
  </si>
  <si>
    <t>Falta de coordinacion y fechas para el levantamiento de las informaciones</t>
  </si>
  <si>
    <t>Establecer las fechas para la realizacion de los inventarios.</t>
  </si>
  <si>
    <t>Solicitar, controlar, cargar y  tramitar libramientos, asignaciones de fondos y otras operaciones  de pagos en el SIGEF Y SUGEP</t>
  </si>
  <si>
    <t>1. Solicitar por fondo y naturaleza de cuentas el certificado de apropiacion presupuestaria</t>
  </si>
  <si>
    <t>El proceso de pago en SIGEF se realiza de acuerdo a las disponibilidades que nos permita Digepres ejecutar, porque aunque tengamos las cuotas para ejecutarlo, tenemos muchas restricciones</t>
  </si>
  <si>
    <t>Reportes del SIGEF, Dac-Easy, Libramientos fisicos pagados, Cheques y otros medios de pago.</t>
  </si>
  <si>
    <t>Falta de recursos para realizacion del pago, Interferencias en los sistemas de contabilidad, falta de equipos tecnologicos optimos</t>
  </si>
  <si>
    <t>1. Solicitar los fondos de manera oportuna,.   2.. Contar con un sistema mas eficiente y actualizado.</t>
  </si>
  <si>
    <t>2. Solicitar por fondo y naturaleza de cuentas el certificado de cuota a comprometer</t>
  </si>
  <si>
    <t>Todo el proceso de pago se registra en la Div. de Contabilidad.</t>
  </si>
  <si>
    <t>3. Registrar facturas en módulo de factura fiscal</t>
  </si>
  <si>
    <t>4. Realizar cuadro por cuentas y susbcuentas de acuerdo a la naturaleza del gasto mensualmente</t>
  </si>
  <si>
    <t>5. Realizar carta solicitando el monto asignado en el mes por gastos corrientes y de capital</t>
  </si>
  <si>
    <t>6.-Cargar en el Sistema unificado de Gestion de Pagos, todos los Libramientos, cheques, Nominas y Transferencias realizadas en la entidad para que sea auditado por la Contraloria a travez del Sistema SUGEP.</t>
  </si>
  <si>
    <t>Revisar, firmar y tramitar las nóminas de pago del personal y solicitar las asignaciones corespondientes.</t>
  </si>
  <si>
    <t>1. Solicitar la apropiación de nómina y aprobarla</t>
  </si>
  <si>
    <t>El proceso  de pago de las nominas, se tramita dentro de los primeros dias del mes.</t>
  </si>
  <si>
    <t>Nominas fisicas, Reportes del  Sigef y Dac-Easy</t>
  </si>
  <si>
    <t>Falta de recursos para el pago.  2. diferencias entre el archivo y el preventivo. Problemas en el sistema financiero.</t>
  </si>
  <si>
    <t xml:space="preserve">    1. Solicitar los fondos de manera oportuna,.   2.. Contar con un sistema mas eficiente y actualizado.</t>
  </si>
  <si>
    <t xml:space="preserve">2. Validar el archivo TXT </t>
  </si>
  <si>
    <t>3.Cargar nómina y generar libramiento de pago</t>
  </si>
  <si>
    <t>Participar en la elaboracion  anual del  anteproyecto del presupuesto de ingresos y gastos corrientes de la entidad.</t>
  </si>
  <si>
    <t>1. Participar en los ajustes y Distribucion del Presupuesto según el Tope aprobado</t>
  </si>
  <si>
    <t>La Division de  Contabilidad participa en la elaboracion, ajuste, seguimiento y ejecución del presupuesto de la entidad.</t>
  </si>
  <si>
    <t>2. Controlar los gastos correspondientes a las difentes partidas presupuestarias.</t>
  </si>
  <si>
    <t>Presupuesto aprobado en el SIGEF.</t>
  </si>
  <si>
    <t>Incumplimiento en las fechas  calendario de envio a la DIGEPRES.</t>
  </si>
  <si>
    <t>Coordinar las fechas con los departamentos involucrados, para la elaboracion y entrega oportuna.</t>
  </si>
  <si>
    <t>Implementación nuevo Sistema de Gestion Financiero Integral (ODOO)</t>
  </si>
  <si>
    <t>1. Trabajar cada modulo cargando tosas las informaciones correspondientes.</t>
  </si>
  <si>
    <t>Seguimiento a cada implementacion</t>
  </si>
  <si>
    <t>Modulo Cargado</t>
  </si>
  <si>
    <t>2.Trabajar simultaneamene cada modulo</t>
  </si>
  <si>
    <t>3. Incorporarse al Sistema DGII, facturacion eletronica</t>
  </si>
  <si>
    <t>Cumplir con las normas basicas de control interno, Sistema de Gestión de Calidad bajo la norma 9001:2015.</t>
  </si>
  <si>
    <t>1.Realizar los procedimientos e informes trimestrales</t>
  </si>
  <si>
    <t>Procedimientos e informes</t>
  </si>
  <si>
    <t>Informe</t>
  </si>
  <si>
    <t>2. Validar lor riesgos alto, bajo y medio</t>
  </si>
  <si>
    <t>20/03/2026</t>
  </si>
  <si>
    <t>31/03/2026</t>
  </si>
  <si>
    <t>Gestionar los incidentes y requerimientos TIC de los usuarios de la institución</t>
  </si>
  <si>
    <t>Todos los casos reportados por nuestros usuarios fueron atendidas y cerradas satisfactoriamente en nuestra plataforma de mesa de serivicios TIC, con un % de cumplimiento sobre 99% en cada mes.</t>
  </si>
  <si>
    <t>Reporte emitido mensualmente al departamento de TIC, asi como también a planificación y desarrolo</t>
  </si>
  <si>
    <t>Incidentes/requerimientos no reportados
-Incidente/requerimiento mal formulado.
- Ausencia de retroalimentación entre las  partes(Usuario y técnico)</t>
  </si>
  <si>
    <t>Realizar cronograma de mantenimiento de la infraestructura TIC</t>
  </si>
  <si>
    <t>El cronograma de mantenimiento preventivo de los equipos que utilizan los usuarios se realiza para tener detalles de las fechas a ejecutar y lo necesario para ello.</t>
  </si>
  <si>
    <t>Cronograma de mantenimiento definido</t>
  </si>
  <si>
    <t>Cronograma no ejecutado acorde a lo planificado.</t>
  </si>
  <si>
    <t>Contratación de servicio alquiler de impresoras y fotocopiadoras</t>
  </si>
  <si>
    <t>Esta actividad está en proceso. Fue movida para el segundo trimestre del año en el PACC</t>
  </si>
  <si>
    <t>Contrato firmado</t>
  </si>
  <si>
    <t>Insuficientes recursos economicos, presupuesto mal elaborado. No acuerdo entre las partes</t>
  </si>
  <si>
    <t>Adquisición de equipos informáticos</t>
  </si>
  <si>
    <t>Se adquirieron varios equipos: Impresoras, PC, Escáneres, monitores y laptops</t>
  </si>
  <si>
    <t>Solicitud de compra, recepcion de equipos</t>
  </si>
  <si>
    <t>Insuficientes recursos economicos, presupuesto mal elaborado</t>
  </si>
  <si>
    <t>Renovar servicio annual de portafirma gubernamental</t>
  </si>
  <si>
    <t>Esta actividad garantiza la disponibilidad del servicio de portafirmas y la firma digital. La suscripción está activa.</t>
  </si>
  <si>
    <t>Servicio activo</t>
  </si>
  <si>
    <t>Fecha:03/10/2022</t>
  </si>
  <si>
    <t xml:space="preserve">DEPARTAMENTO/DIVISIÓN:  PRESUPUESTO     </t>
  </si>
  <si>
    <t xml:space="preserve"> PRESUPUESTO     </t>
  </si>
  <si>
    <t>FECHA DE SEGUIMIENTO (DIA/MES/AÑO)   30/03/2026</t>
  </si>
  <si>
    <t xml:space="preserve"> 01/01/2026</t>
  </si>
  <si>
    <t>Programacion de la Ejecucion.</t>
  </si>
  <si>
    <t>1. Suministrar y obtener informaciones de la DIGEPRES.</t>
  </si>
  <si>
    <t>Los lineamientos recibidos de  DIGEPRES, son acatados  en el tiempo establecido.</t>
  </si>
  <si>
    <t>Reportes del Sigef, Correos electronicos, Circulares, Manuales, Socializacion, videos capacitaciones.</t>
  </si>
  <si>
    <t>1. Falta de capacitacion del usuario.                                2.  incumplimiento en la fecha de programacion.</t>
  </si>
  <si>
    <t>1.Capacitacion del personal.                       2. Optimizacion de los sistemas.                        3. Entrega a tiempo de las informaciones.</t>
  </si>
  <si>
    <t>2. Registrar la Programacion trimestral de las  Metas  Financieras del presupuesto en el SIGEF.</t>
  </si>
  <si>
    <t>La programacion se registra en los primeros 15 dias mes  en que inicia el proximo  trimestre.</t>
  </si>
  <si>
    <t>3. Dar seguimiento a la ejecucion presupuestaria, conjuntamente con la programacion de las metas, para su cumplimiento eficiente y eficaz.</t>
  </si>
  <si>
    <t>El seguimiento a la ejecucion de las metas, se efectuó en el plazo establecido por la DIGEPRES.</t>
  </si>
  <si>
    <t>4.Colaborar en la elaboracion del  informe de la evaluacion de la ejecucion trimestralmente, para la DIGEPRES, en coordinacion con el analista asignado de calidad del gasto presupuestario en DIGEPRES.</t>
  </si>
  <si>
    <t xml:space="preserve">La Digepres dispone de la guia-procedimiento para el monitoreo de la ejecucion del prsupuesto </t>
  </si>
  <si>
    <t>5. Dar seguimeniento al cumplimiento de los indicadores de medicion IGPS, en coordinacion con el Dpto. de Planificacion.</t>
  </si>
  <si>
    <t xml:space="preserve">La Digepres dispone de la guia-procedimiento para el monitoreo de la ejecucion del presupuesto </t>
  </si>
  <si>
    <t>6. Digitar la ejecucion fisica trimestral, en la fecha establecida por la DIGEPRES, junto al Dpto. de Planificacion.</t>
  </si>
  <si>
    <t>La ejecucion Financiera se realizó en el plazo establecido por la DIGEPRES</t>
  </si>
  <si>
    <t>Reportes del SIGEF, Comunicaciones, Certificaciones, Portal Transparencia CNZFE.</t>
  </si>
  <si>
    <t>1. Que las partidas ejecutadas, no estén contempladas en el presupuesto.           2. No exista justificacion para el desvio en la ejecucion.   3. No registro de las partidas de ingresos devengados.</t>
  </si>
  <si>
    <t xml:space="preserve">Asignar personal para el monitoreo de las metas programadas, registro de las informaciones en SIGEF. </t>
  </si>
  <si>
    <t>Ejecucion presupuestaria</t>
  </si>
  <si>
    <t>1. Realizar la Regularizacion de los pagos por Fase 1 en Sigef, según  avisos de debitos conciliados.</t>
  </si>
  <si>
    <t>Al momento,  se ha regularizado trimestralmente los avisos de debitos, solo pendiente el ultimo mes del trimestre.</t>
  </si>
  <si>
    <t>2. Registro de Ingresos pendientes en Sigef, por Asignacion mensual del gobierno central.</t>
  </si>
  <si>
    <t>Los Registros de Ingresos por transferencias de asignaciones para gastos corrientes, estan actualizados en el SIGEF.</t>
  </si>
  <si>
    <t>3. Solicitar el aumento  y disminucion de las cuotas trimestrales a Digepres, según la programacion anual del presupuesto.</t>
  </si>
  <si>
    <t>Los aumentos y disminuciones de partidas presupuestarias se han realizado y validados por la DIGEPRES.</t>
  </si>
  <si>
    <t>4. Realizar las modificaciones presupuestarias correspondientes.</t>
  </si>
  <si>
    <t>Las modificaciones presupuestarias se realizaron por modificaciones en el Pacc.</t>
  </si>
  <si>
    <t>ENCADENAMIENTOS PRODUCTIVOS</t>
  </si>
  <si>
    <t>Creación de encadenamientos productivos.</t>
  </si>
  <si>
    <t>Celebrar (03) rondas de  negocios B2B con la participación de empresas de zonas francas y suplidores de la industria local e internacional. Subsector(es) a ser definidos, según necesidades e intereses de las empresas.</t>
  </si>
  <si>
    <t>1. Coordinar reuniones entre las instituciones responsables.</t>
  </si>
  <si>
    <t>Participacion en la Segunda Exposición de Empaque y Embalaje “Expo-Empaque RD”
Planificación y coordinación de la Segunda Ronda de Negocios Internacional de Encadenamientos Productivos, pautada para las empresas de la región Norte, en noviembre de 2025.
Participacion en la Feria de Dispositivos Médicos MEDICA 2025 – Düsseldorf, Alemania</t>
  </si>
  <si>
    <t xml:space="preserve">1. Existe desconocimiento de lo que son las Jornadas de  Rondas de Negocios. 
2. Las empresas tanto de zonas francas, como de la industria local, pueden no motivarse a participar en las rondas de negocios, por desconocer los beneficios que pueden traer para sus empresas la participación en las mismas. 
3. Empresas de la industria local no cuenten con las certificaciones o la calidad que las empresas de zonas francas exigen, para sus suplidores. </t>
  </si>
  <si>
    <t>Reuniones, convocatorias, envío de invitaciones, realización de llamadas telefónicas, concertaciones de citas, desplazamiento  a otras localidades, cotizaciones para evento, etc.</t>
  </si>
  <si>
    <t>2. Realizar invitación a las empresas  de zonas francas.</t>
  </si>
  <si>
    <t>3. Confirmar la participacion de las empresas de zonas francas invitadas.</t>
  </si>
  <si>
    <t>4. Coordinar reuniones entre las empresas que asistirá al B2B.</t>
  </si>
  <si>
    <t>5. Realizar jornada de reuniones entres las empresas que asistirán al B2B.</t>
  </si>
  <si>
    <t>6. Dar seguimiento a los B2B realizados.</t>
  </si>
  <si>
    <t>Contactar empresas multinacionales pariticipantes en ferias y eventos nacionales e internacionales, así como misiones comerciales para su inclusión en nuestras cadenas de abastecimiento.</t>
  </si>
  <si>
    <t>1. Desconocimiento de la Herramienta entre las mipymes del mercado nacional. 
2. Las empresas locales no cuenten con las certificaciones de calidad necesarias para suplir.</t>
  </si>
  <si>
    <t>1. Utilizar la base de datos de dicha Herramienta de Categorización, para suministrar información a las empresas del subsector de Dispositivos Médicos que lo requieran. 
2. Recibir información de las empresas de zonas francas y empresas locales.</t>
  </si>
  <si>
    <t>2. Realizar invitación a las empresas de zonas francas e invitados internacionales</t>
  </si>
  <si>
    <t>3. Confirmar la participación de las empresas de zonas francas invitadas.</t>
  </si>
  <si>
    <t>Captar empresas multinacionales pariticipantes en ferias y eventos nacionales e internacionales, así como misiones comerciales para su inclusión en nuestras cadenas de abastecimiento.</t>
  </si>
  <si>
    <t>1. Participar en evento.</t>
  </si>
  <si>
    <t>1. Retraso en cumplimiento del cronograma de la implementación de la oficina virtual</t>
  </si>
  <si>
    <t>Agendar las reuniones en calendario institucional</t>
  </si>
  <si>
    <t>2. Realizar contacto y participar en reuniones, con representantes de empresas con potencial de realizar inversiones en nuestro país, las cuales ofrezcan materias primas y servicios para empresas del sector de zonas francas.</t>
  </si>
  <si>
    <t>Cargar documentación en carpeta común interinstitucional para agilizar los procesos de revisión y consenso</t>
  </si>
  <si>
    <t>3. Dar seguimiento a potenciales inversionistas.</t>
  </si>
  <si>
    <t xml:space="preserve"> Plan Nacional de Fomento a las Exportaciones (PNFE) 2020-2030. Pilar 5: Desarrollo de cultura y de capacidades para una inserción competitiva en los mercados internacionales.</t>
  </si>
  <si>
    <t>Objetivo 5.2 Incrementar las capacidades nacionales para fomentar exportaciones y atraer inversiones que impacten positivamente en el desarrollo sostenible de la República Dominicana.</t>
  </si>
  <si>
    <t>Línea de Acción 5.2.1: Formar el capital humano con las competencias requeridas para propiciar una inserción internacional competitiva y sostenible.</t>
  </si>
  <si>
    <t>5.2.1.11 Establecimiento de talleres especializados de capacitación de capital humano, transferencia tecnológica e innovación en aquellos sectores de expotación.</t>
  </si>
  <si>
    <t>Ejecutar el plan de capacitación y (02) formaciones técnicas para las empresas del sector y la industria nacional.</t>
  </si>
  <si>
    <t>1. Planificar el programa de capacitación, junto a instituciones afines.</t>
  </si>
  <si>
    <t>Colaboración y apoyo con PROINDUSTRIA en programas que ayudan a las industrias de régimen local y de Zonas Francas a encontrar proveedores, posibles clientes, o aliados estratégicos en el sector industrial. Nos encontramos en el proceso de coordinación y calendarización conforme al programa del INFOTEP y otras formaciones y simposios.</t>
  </si>
  <si>
    <t>2. Coordinar y organizar el plan de capacitación y formación.</t>
  </si>
  <si>
    <t>3. Enviar invitaciones a las empresas del sector.</t>
  </si>
  <si>
    <t>4. Elaborar informes de las capacitaciones realizadas y cantidad de participantes.</t>
  </si>
  <si>
    <t>Promoción</t>
  </si>
  <si>
    <t>1 de Enero de 2026</t>
  </si>
  <si>
    <t>Difundir material promocional, a nivel nacional e internacional, para la atracción de nuevas inversiones</t>
  </si>
  <si>
    <t>Diseñar e imprimir las carpetas y folletos promocionales.</t>
  </si>
  <si>
    <t>Impresión de carpetas promocionales (Inglés y español)</t>
  </si>
  <si>
    <t>Informe impresión carpetas</t>
  </si>
  <si>
    <t xml:space="preserve">Falta de recursos </t>
  </si>
  <si>
    <t>Coordinar, diseñar e imprimir material promocional a exhibir y entregables en ferias y misiones comerciales en los cuales participe la institución.</t>
  </si>
  <si>
    <t>Material promocional para participar en ferias.</t>
  </si>
  <si>
    <t>Solicitud impresión y/o copia material impreso</t>
  </si>
  <si>
    <t>Dar seguimiento a empresas con potencial de instalarse en el país.  Difusión de material promocional a estas empresas contactadas.</t>
  </si>
  <si>
    <t xml:space="preserve">Remisión de correos de seguimiento a empresas con potencial de invertir en RD. </t>
  </si>
  <si>
    <t>Informes de seguimiento participación en eventos internacionales.  Correos de seguimientos; remisión oportunidades comerciales.</t>
  </si>
  <si>
    <t>Falta de recursos.  La información suministrada sea incorrecta o se encuentre desactualizada</t>
  </si>
  <si>
    <t xml:space="preserve">Promover la instalación de  nuevas empresas, sobre todo las pertenecientes a los sectores con mayor potencial de crecimiento en el país, como es el caso de Dispositivos Médicos, Componentes Eléctricos y Electrónica, Logística, Textil, Calzados, Servicios de Apoyo a Negocios (Call Centers &amp; BPO´s) </t>
  </si>
  <si>
    <t>Identificar y coordinar la participación en ferias internacionales relacionadas con sectores con potencial de crecimiento.</t>
  </si>
  <si>
    <t xml:space="preserve">1er. Trimestre:  Confirmación y participación del CNZFE en Procigar Festival 2026 y MD&amp;M West 2026. Planificación MD&amp;M West 2027 y US East Coast Roadshow.
2do trimestre: 
3er trimestre:     
4to Trimestre:                                                                              </t>
  </si>
  <si>
    <t xml:space="preserve">Registro, agenda o imágenes de participación en actividades </t>
  </si>
  <si>
    <t>Que las ferias identificadas no sean las adecuadas para la atracción de nuevas inversiones.  Cancelación de eventos y ferias por motivos ajenos al CNZFE.</t>
  </si>
  <si>
    <t>Visitar empresas y coordinar reuniones con empresas de interés, durante la participación en eventos internacionales</t>
  </si>
  <si>
    <t xml:space="preserve">1er. Trimestre:  172 reuniones sostenidas con empresas de dispositivos médicos y suplidores de la misma, bajo el marco de nuestra participación en MD&amp;M West 2026.
2do. Trimestre: 
3er Trimestre: 
 4to. Trimestre:  </t>
  </si>
  <si>
    <t>Informe de participación.</t>
  </si>
  <si>
    <t>La información presentada no genere interés.  No participación en eventos internacionales por falta de recursos.  Imposibilidad de participar en eventos internacionales por razones de pandemia u otras.</t>
  </si>
  <si>
    <t>Brindar seguimiento a las empresas contactadas en las distintas actividades en las cuales participe el Departamento de Promoción.</t>
  </si>
  <si>
    <t>1er. Trimestre: 172 correos de seguimiento a empresas contactadas bajo el marco de nuestra participación en MD&amp;M West 2026, así como a contactos recibidos de nuestras misiones comerciales en el exterior. 
 2do Trimestre:  
 3er. Trimestre:  
 4to. Trimestre:</t>
  </si>
  <si>
    <t>Informes de seguimiento participación en eventos.  Informes mensuales Departamento de Promoción</t>
  </si>
  <si>
    <t>Que la información no llegue al personal clave para la toma de decisiones. No participación en eventos internacionales por falta de recursos.  Imposibilidad de participar en eventos internacionales por razones de pandemia u otras.</t>
  </si>
  <si>
    <t>Remitir información y procedimiento para la clasificación de nuevas empresas.</t>
  </si>
  <si>
    <t>Asistencia a empresas interesadas en instalarse bajo el régimen de zonas francas.  Remisión de formularios de aplicación e instructivo y/o asistencia a empresas en proceso de instalación. 
1er Trimestre: Red Flag USA, Fusion CX, Durham Brands, Dome 75, FINAOBIOTECH, Umi Beach, METCAL, Go Teams Sports, Global Acquaculture, JETRO, Origami Risk, Teampods, FCM Recycling, Third Way Health
2do. Trimestre:
3er Trimestre:                                                                             4to. Trimestre:</t>
  </si>
  <si>
    <t>Informes mensuales Departamento de Promoción</t>
  </si>
  <si>
    <t>La información sea incorrecta o no lleve al personal clave. No participación en eventos internacionales por falta de recursos.  Imposibilidad de participar en eventos internacionales por razones de pandemia u otras.</t>
  </si>
  <si>
    <t>Brindar asistencia técnica a los inversionistas</t>
  </si>
  <si>
    <t>1. Recibir solicitudes de visitas de inversionistas extranjeros.</t>
  </si>
  <si>
    <t xml:space="preserve">1. Trimestre: Go Teams Sports, Durham Brands                                            2do. Trimestre:
3er Trimestre:  
4to. Trimestre:                                    
</t>
  </si>
  <si>
    <t>No recibir solicitudes / interés de nuevas inversiones para el sector</t>
  </si>
  <si>
    <t>2. Coordinar la agenda de visitas a parques y empresas de zonas francas, a potenciales inversionistas</t>
  </si>
  <si>
    <t xml:space="preserve">1er Trimestre: Go Teams Sports, Durham Brands
 2do. Trimestre:   
3er Trimestre: 
4to. Trimestre:                               
</t>
  </si>
  <si>
    <t>Informes mensuales Departamento de Promoción.  Agenda de visitas.</t>
  </si>
  <si>
    <t xml:space="preserve">No coordinación o coordinación no adecuada </t>
  </si>
  <si>
    <t>3. Realizar una presentación de los beneficios de la ley 8-90 y ventajas de instalarse en RD.</t>
  </si>
  <si>
    <t xml:space="preserve">I. 1er Trimestre: 23 reuniones con  representantes de RD en el extranjero (Turquía, Japón, Alemania, Estados Unidos), y empresas (Red Flag USA, Fusion CX, Durham Brands, Dome 75, FINAOBIOTECH, Umi Beach, METCAL, Go Teams Sports, Global Acquaculture, Teampods, FCM Recycling, Third Way Health)
2do. Trimestre:
3er. Trimestre:                                                                            4to. Trimestre: </t>
  </si>
  <si>
    <t>Falta de personal calificado</t>
  </si>
  <si>
    <t>4. Dar seguimiento a la solicitud de instalación de la empresa.</t>
  </si>
  <si>
    <t>Asistencia y seguimiento a nuevas solicitudes.     1er Trimestre: Polo Custom Products                                                                              2do Trimestre:                                                                                                3er Trimestre:                                                                                                          4to. Trimestre:</t>
  </si>
  <si>
    <t>Que no se brinde el seguimiento adecuado a la solicitud</t>
  </si>
  <si>
    <t>5. Dar asistencia en proceso de instalación de la empresa.</t>
  </si>
  <si>
    <t>Asistencia y seguimiento a empresas en proceso de instalación. 
1er Trimestre: Origami Risk
2do Trimestre:                                                                              3er Trimestre:                                                                                      4to. Trimestre:</t>
  </si>
  <si>
    <t>Que no se brinde la asistencia adecuada durante el proceso de instalación</t>
  </si>
  <si>
    <t xml:space="preserve">Participar en ferias internacionales </t>
  </si>
  <si>
    <t>1. Identificar ferias internacionales de interés para atracción de inversión a RD</t>
  </si>
  <si>
    <t xml:space="preserve">1er. Trimestre: Confirmación y participación en MD&amp;M 2026. Confirmación de participación en MD&amp;M 2027 y US East Coast Roadshow.
2do. Trimestre: 
 3er. Trimestre:                                                                             4to. Trimestre: </t>
  </si>
  <si>
    <t>Información</t>
  </si>
  <si>
    <t>Que las ferias identificadas no sean las prioritarias para la atracción de nuevas inversiones. No participación en eventos internacionales por falta de recursos.  Imposibilidad de participar en eventos internacionales por razones de pandemia u otras.</t>
  </si>
  <si>
    <t>2. Realizar presupuesto de participación en la feria.</t>
  </si>
  <si>
    <t xml:space="preserve">1er. Trimestre: MD&amp;M West 2026 y MD&amp;M West 2027
2do. Trimestre:                                                                           3er. Trimestre:                                                                              4to. Trimestre: </t>
  </si>
  <si>
    <t>Registro</t>
  </si>
  <si>
    <t>Presupuesto no autorizado o falta de recursos. No participación en eventos internacionales por falta de recursos.  Imposibilidad de participar en eventos internacionales por razones de pandemia u otras.</t>
  </si>
  <si>
    <t>3. Realizar el montaje de stand o visita a la feria.</t>
  </si>
  <si>
    <t>1er. Trimestre: MD&amp;M West 2026                                                         3er. Trimestre:
 4to. Trimestre:</t>
  </si>
  <si>
    <t>Informe de Participación</t>
  </si>
  <si>
    <t>Presupuesto no autorizado o falta de recursos.    Imposibilidad de participar en eventos internacionales por razones de pandemia u otras.</t>
  </si>
  <si>
    <t>4. Realizar contactos con los visitantes al stand.</t>
  </si>
  <si>
    <t xml:space="preserve">1er. Trimestre: MD&amp;M West 2026
3er .Trimestre: 
4to .Trimestre: </t>
  </si>
  <si>
    <t>No interés o falta de contactos en las ferias y actividades participantes. Imposibilidad de participar en eventos internacionales por razones de pandemia u otras.</t>
  </si>
  <si>
    <t>5. Dar seguimiento a las empresas contactadas en la feria con posibilidad de instalarse en RD.</t>
  </si>
  <si>
    <t xml:space="preserve">1er Trimestre:  MD&amp;M West 2026                                                          3er. Trimestre:
 </t>
  </si>
  <si>
    <t>Falta de seguimiento a las empresas contactadas.  Imposibilidad de participar en eventos internacionales por razones de pandemia u otras.</t>
  </si>
  <si>
    <t>SERVICIOS AL USUARIO</t>
  </si>
  <si>
    <t>RIESGOS</t>
  </si>
  <si>
    <t xml:space="preserve">R1.1 Aumentada la satisfacción de los usuarios de los servicios prestados </t>
  </si>
  <si>
    <t>6. Sistema de gestión de calidad, antisoborno y cumplimiento normativo</t>
  </si>
  <si>
    <t xml:space="preserve">Tramitacion (In-Out) de Solicitudes y Correspondencias </t>
  </si>
  <si>
    <t>1. Revisar
2. Predigitar LPB
3. Digitalizar LPB
4. Registro de salida (fisico y digital)
5. Entrega de Autorización / Resolución (fisica y digital)</t>
  </si>
  <si>
    <t xml:space="preserve">Durante el 1er. Trimestre se tramitaron 12,941 servicios y se recibieron 200 correspondencias para un total de 13,141.
</t>
  </si>
  <si>
    <t>Dar seguimiento y en los casos requeridos aprobar las solicitudes de servicios de EM, CNO y VML en la plataforma VUCE</t>
  </si>
  <si>
    <t>1.Verificar que la solicitud cumpla los requisitos
2. Procesamiento y aprobación del analista
3. Procesamiento y aprobación del encargado</t>
  </si>
  <si>
    <t>En el 1er. Trimestre se tramitaron por VUCE:
EX: 11,306, VML: 491, CNO: 385 = 12,182</t>
  </si>
  <si>
    <t>Gestión de solicitudes de información técnica o institucional</t>
  </si>
  <si>
    <t>Asistencia vía telefónica o correo</t>
  </si>
  <si>
    <t xml:space="preserve">Durante el 1er. Trimestre se realizaron un total de 177 asistencias, principalmente sobre como realizar tramites por VUCE.
</t>
  </si>
  <si>
    <t>Asistencia presencial</t>
  </si>
  <si>
    <t>Seguimiento de solicitudes</t>
  </si>
  <si>
    <t>Implementación de la Carta Compromiso al Ciudadano (CCC)</t>
  </si>
  <si>
    <t>1. Realizar controles y analisis de cumplimiento de los estandares establecidos.
2. Identificación de áreas de mejora.
3. Gestión de medidas de subsanación por incumplimiento.</t>
  </si>
  <si>
    <t>Se realizaron los reportes de los servicios correspondientes al trimestre Enero-Marzo 2026, para verificar el cumplimiento de los plazos establecidos.</t>
  </si>
  <si>
    <t>Registro de salida fisico y digital, y Entrega fisico y/o digital.</t>
  </si>
  <si>
    <t>El departamento ha realizado oportunamente el registro y digitalización, asi como la entrega del 100% de los servicios y comunicaciones a los usuarios correspondientes en el periodo julio-septiembre, para un total de 5,576</t>
  </si>
  <si>
    <t>Aplicar Encuesta de Satisfacción de Calidad de los servicios</t>
  </si>
  <si>
    <t xml:space="preserve">1. Revisar y definir formulario de encuesta
2. Definir el universo y muestra para aplicación
3. Digitalizar la encuesta en la plataforma de recolección de datos
4. Realizar la encuesta y tabular los resultados
</t>
  </si>
  <si>
    <t>Se realizó la encuesta de Calidad de Servicios correspondiente al trimestre enero-marzo 2026, en la plataforma suministrada por el MAP.
En total se completaron 301 encuestas, en 16 trámites de la institución.</t>
  </si>
  <si>
    <t>FORMATO DE SEGUIMIENTO A LOS PLANES OPERATIVOS_ENERO-MARZO 2026</t>
  </si>
  <si>
    <t>DEPARTAMENTO DE ESTADISTICAS DE ZONAS FRANCAS</t>
  </si>
  <si>
    <t>SEGUIMIENTO TRIMESTRAL (ENERO_MARZO)</t>
  </si>
  <si>
    <t>R2.2. Diversificada las exportaciones de zonas francas
R3.2.1. Aumentada las inversiones en zonas francas</t>
  </si>
  <si>
    <t xml:space="preserve"> Instituciones públicas del sector, reciben Estudios de Inteligencia Comercial</t>
  </si>
  <si>
    <t>Elaborar Informe Estadístico del sector del año 2025</t>
  </si>
  <si>
    <t xml:space="preserve">1. Recibida base de datos del Censo 2025
2. Revisada   base del Censo
3. Elaboración Cuadros y Gráficos
4. Elaboración de Contenido
5. Elaboración de índice
6.Ensamble, revisión y remisión </t>
  </si>
  <si>
    <t>95%. Retrazos proceso validación datos inversión</t>
  </si>
  <si>
    <t>Que no se reciba la base del Censo dentro del plazo
Que no se elaboren todos los cuadros y gráficos dentro del plazo</t>
  </si>
  <si>
    <t>Elaborar informes de actualización de
empleos en las empresas del sector</t>
  </si>
  <si>
    <t>1. Recibida base de empleos del mes a trabajar
2. Elaborados cuadros y gráficos sectoriales 
3. Comparación interanual y datos mes anterior
4.  Comentar
5. Remisión al encargado</t>
  </si>
  <si>
    <t>Realizados y remitidos enero-febrero</t>
  </si>
  <si>
    <t>Que no se acopie el dato de manera oportuna</t>
  </si>
  <si>
    <t xml:space="preserve">Informes elaborados </t>
  </si>
  <si>
    <t>Actualización área de naves ocupadas</t>
  </si>
  <si>
    <t>1. Requerimiento área rentada a cada operador: producción, oficinas, otras
2. Registro información
3. Comparación con últimos registros
3. Informe y remisión</t>
  </si>
  <si>
    <t>Operadores no remitan la información
No se valide la información</t>
  </si>
  <si>
    <t>Reportes remitidos</t>
  </si>
  <si>
    <t>Mantenimiento DashBoard de Zonas Francas</t>
  </si>
  <si>
    <t>1. Se recibe base mensual empleos y exportación
2. Verificación de base
3. Estructuración en formato definido
4. Se cargan las bases</t>
  </si>
  <si>
    <t>Que las bases no estén disponibles en la fecha programada
Problrmas en la plataforma</t>
  </si>
  <si>
    <t>Bases en la plataforma</t>
  </si>
  <si>
    <t>Elaboración perfiles económicos: país, sectoriales, parques y empresas.</t>
  </si>
  <si>
    <t xml:space="preserve">1. Se recibe el requerimiento
2. Consultas bases de datos en la web
3. Revisión, selección y agrupación de datos
4. se estructura, revisa y entrega
</t>
  </si>
  <si>
    <t>parques, empresas, provincias y regiones</t>
  </si>
  <si>
    <t>Que no se elaboren dentro del plazo programado y/o solicitado</t>
  </si>
  <si>
    <t>Perfiles elaborados</t>
  </si>
  <si>
    <t>Informes sobre el desempeño exportador 2026</t>
  </si>
  <si>
    <t xml:space="preserve">1. Actualizada la base del comercio 2026, mensual
2. Incorporación variables sectoriales y geográficas
3. Elaboración de cuadros sectoriales y geográficos con valores de comercio
4. Comparación interanual de data de comercio, por sectores
5. Remisión de informe </t>
  </si>
  <si>
    <t>Que no se obtenga la base</t>
  </si>
  <si>
    <t>Informes entregados</t>
  </si>
  <si>
    <t>Creación base de datos censo mensual de empleos 2026</t>
  </si>
  <si>
    <t>1. Identificada base de empresas vigentes del mes correspondiente
2. Creación de link en Google Forms
3. Envío del link a las empresas
3. Seguimiento a las recepciones y pendientes
5. Preparación y envío base de empleos recibida</t>
  </si>
  <si>
    <t>Que se acopie un porcentaje bajo</t>
  </si>
  <si>
    <t>Bases entregadas</t>
  </si>
  <si>
    <t>Instituciones públicas del sector, reciben Estudios de Inteligencia Comercial</t>
  </si>
  <si>
    <t>1. Recibida base de empleos del mes a trabajar
2. Elaborados cuadros y gráficos sectoriales y regionales
3. Comparación interanual y datos mes anterior
4.  Comentar
5. Remisión al encargado</t>
  </si>
  <si>
    <t xml:space="preserve"> parques, empresas, provincias y regiones</t>
  </si>
  <si>
    <t xml:space="preserve">1. Actualizada la base del comercio 2025, mensual
2. Incorporación variables sectoriales y geográficas
3. Elaboración de cuadros sectoriales y geográficos con valores de comercio
4. Comparación interanual de data de comercio, por sectores
5. Remisión de informe </t>
  </si>
  <si>
    <t>FORMATO DE SEGUIMIENTO A LOS PLANES OPERATIVOS ENERO-MARZO 2026</t>
  </si>
  <si>
    <t>Fecha: 09/12/2020</t>
  </si>
  <si>
    <t>INTELIGENCIA DE MERCADOS</t>
  </si>
  <si>
    <t>R2.2. Diversificada las exportaciones de zonas francas</t>
  </si>
  <si>
    <t>P3. Empresas de Zonas Francas, reciben Servicios de intermediación para los clústeres de exportación</t>
  </si>
  <si>
    <t xml:space="preserve">Contribuir con la implementación de iniciativas para el fortalecimiento de la Logística y la facilitación del comercio en la República Dominicana </t>
  </si>
  <si>
    <t xml:space="preserve">1.Participar en reuniones mensuales generales del Clúster de Logística de la República Dominicana (CLRD) </t>
  </si>
  <si>
    <t xml:space="preserve">Se celebró una (1) reunión del Clúster  Logístico
</t>
  </si>
  <si>
    <t>2.Apoyar al CLRD en los ejes de trabajo: e-commerce y desarrollo de nuevos negocios</t>
  </si>
  <si>
    <t>3. Recolectar, generar y difundir estadisticas de impacto de actividades logisticas de zona franca en la economía de la Rep. Dom.</t>
  </si>
  <si>
    <t>4. Participar en reuniones mensuales del Comité de Facilitación del Comercio</t>
  </si>
  <si>
    <t>P2. Instituciones públicas del sector, reciben Estudios de Inteligencia Comercial</t>
  </si>
  <si>
    <t xml:space="preserve">Identificar nuevos prospectos de inversión con el anális de información con apoyo de inteligencia de mercados (Investment Map, Big Data, etc.) </t>
  </si>
  <si>
    <t>1. Capturar información estratégica sobre empresas con alto potencial para invertir en Zona Francas en RD</t>
  </si>
  <si>
    <t xml:space="preserve">Se han realizado perfiles de empresas 
</t>
  </si>
  <si>
    <t>2. Realizar y depurar listas de empresas actractivas para el país (según países y/o regiones de origen) utilizando el Investment Map</t>
  </si>
  <si>
    <t>3. Realizar y depurar listas de productos para país competidor (según países y/o regiones de origen) e informaciones de Inversión</t>
  </si>
  <si>
    <t>4. Compartir lista de contactos con entidades homólogas, que contribuyan al establecimiento de relaciones comerciales con dichas empresas</t>
  </si>
  <si>
    <t>Analizar los principales obstáculos que limitan el crecimiento y desarrollo de las Empresas de Zona Francas, incluyendo aquellos factores que amenazan su permanencia en la República Dominicana</t>
  </si>
  <si>
    <t>1. Analizar los datos levantados en la encuesta anual CNZFE y estratificación según principales categorías</t>
  </si>
  <si>
    <t>A la espera de la remision de la Encuesta Anual de CNZFE</t>
  </si>
  <si>
    <t>2. Elaborar  informe/resumen ejecutivo de resultados, laboración de notificaciones en el marco de la OMC</t>
  </si>
  <si>
    <t>3. Difundir el informe final para su utilización en actividades indicadas por la Dirección Ejecutiva</t>
  </si>
  <si>
    <t>Incidir y participar activamente en la implementación y consolidación de la política comercial de la República Dominicana, específicamente en aquellos temas de especial relevancia para el sector de zonas francas</t>
  </si>
  <si>
    <t xml:space="preserve">1. Contribuir en los procesos de defensa de los sub- sectores productivos de zonas francas, particularmente ante las autoridades de los EE.UU., con respecto a los procesos de negociación de nuevos acuerdos y al mejoramiento de los existentes. </t>
  </si>
  <si>
    <t>Monitoreo al Proyecto de Ley de los Estados Unidos "Ley de las Américas” que beneficiarían a la Republica Dominicana en el programa de subvenciones para la manufactura de dispositivos y equipos médicos, y en el programa de subvenciones para la manufactura textil. Análisis de las propuestas legislativas de Estados Unidos Nos. H.RES.979 y H.R.1486 relacionadas a la industria del tabaco. Análisis de propuesa legislativa de Reino Unido que busca una prohibición gradual del tabaco. Análisis de Proyecto de Ley No. HJ RES.99 que busca modificar la Ley Federal de Alimentos, Medicamentos y Cosméticos (FDA, por sus siglas en inglés) para eximir a la industria del Cigarro Premium de ciertas regulaciones.</t>
  </si>
  <si>
    <t>2. Participar en grupos técnicos para los procesos de negociaciones comeriales, con países de interés</t>
  </si>
  <si>
    <t>Realizar el seguimiento, registro y monitoreo de los indicadores económicos, competitivos, y laborales de la República Dominicana, así como de sus principales  competidores</t>
  </si>
  <si>
    <t>1. Revisión y actualización mensual de Matriz, según fuentes de información identificadas.</t>
  </si>
  <si>
    <t>Actualización de Matriz regional.</t>
  </si>
  <si>
    <t>2. Difusión de Matriz actualizada y/o indicadores específicos, según demanda de grupos de interés, previa autorización de la Dirección Ejecutiva</t>
  </si>
  <si>
    <t>Desarrollar el programa de capacitación para los colaboradores del área en temas de competitividad y comercio exterior</t>
  </si>
  <si>
    <t>1. Identificar y seleccionar, previa autorización de la Dirección Ejecutiva, de actividades formativas a participar en el año</t>
  </si>
  <si>
    <t>2. Implementar las actividades aprobadas</t>
  </si>
  <si>
    <t xml:space="preserve">3. Elaborar informes de avances y resultados </t>
  </si>
  <si>
    <t>Promover en el sector de zonas francas la producción sostenible y los proyectos de energía alternativa.</t>
  </si>
  <si>
    <t xml:space="preserve">1. Colaborar en el proyecto de EcoParques del MICM con auspicio del banco mundial, para la participación de los parques de zonas francas en el piloto </t>
  </si>
  <si>
    <t>Colaboración y apoyo al MICM en el Programa de Capacitación en Parques Ecoindustriales de la Organización de las Naciones Unidas para el Desarrollo Industrial (ONUDI)</t>
  </si>
  <si>
    <t>2. Participar en reuniones periódicas del proyecto</t>
  </si>
  <si>
    <t>3. Participar en las capacitaciones y talleres.</t>
  </si>
  <si>
    <t xml:space="preserve">4. Elaborar informes de avances y resultados </t>
  </si>
  <si>
    <t>5. Presentar iniciativas que promuevan la inserción de energías alternativas y producció sostenible en las empresas acogidas bajo el regimén de zonas francas.</t>
  </si>
  <si>
    <t>Elaborar resúmenes trimestrales incluyendo las proyecciones sobre el comportamiento de las exportaciones y otras variables económicas de zona franca.</t>
  </si>
  <si>
    <t>1. Revisión mensual y trimestral de fuentes secundarias de información, basadas en datos directos y datos espejos (BCRD, USITC Dataweb, TradeMap y EuroSTAT)</t>
  </si>
  <si>
    <t>Realización de informe sobre: Informe sobre el desempeño de las exportaciones en 2025; Informe Acuerdo entre los Estados Unidos de América y la República de El Salvador sobre Comercio Recíproco; Informe Acuerdo entre los Estados Unidos de América y Guatemala sobre Comercio Recíproco</t>
  </si>
  <si>
    <t>2. Procesamiento y análisis de datos obtenidos en fuentes indicadas</t>
  </si>
  <si>
    <t>3. Difusión de informes finales a usuarios y grupos de interés, previa autorización de la Dirección Ejecutiva</t>
  </si>
  <si>
    <t>Participacion en eventos internacionales relacionados con comercio exterior, competitividad y zonas francas</t>
  </si>
  <si>
    <t>Participación en eventos nacionales e internacionales relacionados con el comercio exterior, competitividad y zonas francas</t>
  </si>
  <si>
    <t xml:space="preserve">•  1er Encuentro de Comercio e Inversion Republica Dominicana y  Portugal  19 de enero de 2026
•   Feria Alimentaria &amp; Hostelco 2026
</t>
  </si>
  <si>
    <t>Inclusión de personal para completar estructura de la División</t>
  </si>
  <si>
    <t>1. Solicitud de pesonal a RR.HH</t>
  </si>
  <si>
    <t>2. Participación en proceso de reclutamiento y selección</t>
  </si>
  <si>
    <t>3. Aprobación de la Dirección Ejecutiva</t>
  </si>
  <si>
    <t>Fecha: 1 DE ENERO AL 31 DE MARZO DE 2026</t>
  </si>
  <si>
    <t>Oficina Regional de Santiago</t>
  </si>
  <si>
    <t>01 DE ENERO 2026</t>
  </si>
  <si>
    <t>31 DE MARZO 2026</t>
  </si>
  <si>
    <t>R3.1.1. Mejorada la eficiencia en la expedición de permisos de operación de parques y zonas francas</t>
  </si>
  <si>
    <t>Los Inversionistas y Operadores de Zonas Francas reciben asistencia técnica para construcción de parques
 Inversionistas y Operadores de Zonas Francas reciben Permisos de instalación de parques de zonas francas</t>
  </si>
  <si>
    <t xml:space="preserve">Brindar soporte técnico  de los servicios que ofrece el CNZFE a  las nuevas empresas instaladas de la zona norte, asi como a las ya instaladas </t>
  </si>
  <si>
    <t>1. Realizar visitas a las empresas.</t>
  </si>
  <si>
    <t xml:space="preserve">Se realizaron visitas  a las diferentes empresas </t>
  </si>
  <si>
    <t>SI</t>
  </si>
  <si>
    <t>2. Orientarlos sobre los procedimientos.</t>
  </si>
  <si>
    <t>Darle soporte a las empresas en sus actividades</t>
  </si>
  <si>
    <t>3. Darle seguimiento mediante el sistema LPB y   de acuerdo a la Carta Compromiso.</t>
  </si>
  <si>
    <t>Seguimiento a las empresas mediante el sistema LPB</t>
  </si>
  <si>
    <t>Brindar soporte técnico y operativo a todos los departamentos de nuestra oficina Principal con la finalidad de optimizar todos los servicios solicitados y cumplir con la Carta Compromiso al Ciudadano</t>
  </si>
  <si>
    <t>1. Recibir las solicitudes de los departamentos.</t>
  </si>
  <si>
    <t>Recibir las solicitudes de los departamentos</t>
  </si>
  <si>
    <t>2. Gestionar de inmediato los trámites de las solicitudes a las empresas, Institución o departamento.</t>
  </si>
  <si>
    <t>Gestionar los trámites de las solicitudes a las empresas, Inst. o depart.</t>
  </si>
  <si>
    <t>3. Vigilar todos los requisitos de nuestra Carta Compromiso con el Ciudadano para lograr un crecimiento Institucional.
4. Solicitar sugerencias a los distintos</t>
  </si>
  <si>
    <t>Vigilar los requisitos de la Carta Compromiso para lograr un crecimiento Institucional</t>
  </si>
  <si>
    <t>4. Solicitar sugerencias a los distintos deptos.</t>
  </si>
  <si>
    <t>Solicitar sugerencias a los distintos departamentos</t>
  </si>
  <si>
    <t>Dar seguimiento a desarrollo del Plan Operativo Anual, soporte técnico a los parques de Pto.Pta, Moca, Pisano, Tamboril y Caribbean.</t>
  </si>
  <si>
    <t>1. Realización de informe trimestrales POA</t>
  </si>
  <si>
    <t>Realización de informe trimestrales POA</t>
  </si>
  <si>
    <t>2. Informes esporádicos de los parques.</t>
  </si>
  <si>
    <t xml:space="preserve"> Informes esporádicos de los parques</t>
  </si>
  <si>
    <t>Dar seguimiento a las eventualidades que se presenten en los diferentes parques y empresas.</t>
  </si>
  <si>
    <t>Elaboración de informes  sobre resultados de los diferentes simulacros</t>
  </si>
  <si>
    <t>OFICINA DE ACCESO A LA INFORMACIÓN PÚBLICA - OAI</t>
  </si>
  <si>
    <t>1 DE ENERO DE 2026</t>
  </si>
  <si>
    <t>R.1.3. Fortalecida la transparencia institucional
R1.5. Asegurado el Sistema de Gestión Integrado Calidad, Antisoborno y Cumplimiento Normativo</t>
  </si>
  <si>
    <t>Los usuarios internos y externos reciben los servicios con Transparencia y Rendición de Cuentas</t>
  </si>
  <si>
    <t>Gestión de Solicitudes de Información en el SAIP</t>
  </si>
  <si>
    <t>1. Verificar y enviar al área correspondiente, la solicitud de información realizada por el ciudadano</t>
  </si>
  <si>
    <t>2. Gestionar  la  información solicitada, a través del departamento involucrado y  darle el seguimiento que corresponde</t>
  </si>
  <si>
    <t>3. Revisar la información recibida y dar respuesta en el SAIP, en el plazo legal establecido al ciudadano</t>
  </si>
  <si>
    <t>4. Elaboración de los   Informes (trimestrales, semestrales y anuales) de Solicitudes de Información presentada por los ciudadanos y enviar a la Máxima Autoridad</t>
  </si>
  <si>
    <t xml:space="preserve">5.Realizar Encuesta de Satisfaccion de Usuarios OAI </t>
  </si>
  <si>
    <t>Gestión de informaciones para Subportal de Transparencia</t>
  </si>
  <si>
    <t>1.Gestionar, con las áreas involucradas, las informaciones a ser colgadas en el Portal de Transparencia</t>
  </si>
  <si>
    <t>2.Verificar y organizar los documentos e informaciones recibidos para fines de publicación</t>
  </si>
  <si>
    <t>3.Actualizar el Portal de Transparencia y validar las informaciones publicadas</t>
  </si>
  <si>
    <t>4. Socializar, con la maxima autoridad y el STAFF, los Reportes de Evaluación del Sub Portal de Transparencia</t>
  </si>
  <si>
    <t>Gestión de Denuncias, Quejas, Reclamaciones y Sugerencias vía Sistema 3-1-1</t>
  </si>
  <si>
    <t xml:space="preserve">1. Indagar sobre la denuncia, queja o sugerencia del ciudadano </t>
  </si>
  <si>
    <t xml:space="preserve">2. Responder a la denuncia queja o sugerencia del ciudadano </t>
  </si>
  <si>
    <t xml:space="preserve">3. Cerrar el caso en el sistema de administracion digital </t>
  </si>
  <si>
    <t>Gestión Solicitud de Mediación ante DIGEIG</t>
  </si>
  <si>
    <t>1. Gestionar las solicitudes de mediacion de los ciudadanos ante la DIGEIG, en el plazo establecido</t>
  </si>
  <si>
    <t>2. Entregar a DIGEIG copia de toda la documentación del caso de mediación</t>
  </si>
  <si>
    <t>Fecha: 01/07/2022</t>
  </si>
  <si>
    <t>Zonas Francas y Parques</t>
  </si>
  <si>
    <t>Brindar asistencia y seguimiento a proyectos de operadoras de parques y empresas de zonas francas nuevas</t>
  </si>
  <si>
    <t xml:space="preserve">1. Realizar inventarios de expedientes  de reciente aprobacion que aún no le han sido emitidas las  Resoluciones  y/o Decretos   </t>
  </si>
  <si>
    <t xml:space="preserve">Se elaboró un listado de las empresas que aún no completan todos los requerimientos de sus solicitudes y sus expedientes fueron  llevados al archivo </t>
  </si>
  <si>
    <t xml:space="preserve">2. Determinar las condicionantes pendientes por parte de los promotores de los proyectos </t>
  </si>
  <si>
    <t xml:space="preserve">En vista de que cada caso de reunión de Consejo tiene sus requerimientos, identificamos cuales hacen falta y les informamos mediante comunicación formal </t>
  </si>
  <si>
    <t>3. Establecer contacto con los promotores de los proyectos</t>
  </si>
  <si>
    <t xml:space="preserve">Al requerir información adicional de los proyectos a evaluar fue necesario establecer contactos con los promotores  </t>
  </si>
  <si>
    <t>Brindar asistencia para facilitación del inicio de operaciones de nuevos proyectos</t>
  </si>
  <si>
    <t xml:space="preserve">1. Identificar aquellos proyectos aprobados que no han iniciado sus operaciones y que poseen  sus Resoluciones y/o Decretos     </t>
  </si>
  <si>
    <t xml:space="preserve">Con la ayuda de live pro business y el Dpto. de Estadistica pudimos identificar esas empresas no operando con el fin de hacer recomendaciones pertinentes </t>
  </si>
  <si>
    <t>2. Establecer contacto con representates de dichos proyecto</t>
  </si>
  <si>
    <t>Llamamos y realizamos contacto directo con dichos representantes para que nos expliquen su estado actual</t>
  </si>
  <si>
    <t>3.Visitas de control y seguimiento a proyectos nuevos y existentes</t>
  </si>
  <si>
    <t>Enviamos a nuestros tecnicos analistas y auxiliares a observar la realidad operacional de las empresas tantos nuevas como existentes asegurando así que esten cumpliendo con el proposito de la Ley 8-90</t>
  </si>
  <si>
    <t xml:space="preserve">4.Suministrar asistencia con posibles soluciones y procedimientos a seguir </t>
  </si>
  <si>
    <t>De manera presencial y telefonica escuchamos las inquietudes de los distintos usuarios con el fin instruirlos en la realización de sus procedimientos y brindandoles soluciones que deriben de este Consejo</t>
  </si>
  <si>
    <t>Evaluar, analizar y preparar los casos de Reunión del Consejo Directivo</t>
  </si>
  <si>
    <t>1. Revisar y analizar las solicitudes correspondientes a casos de reunión del consejo</t>
  </si>
  <si>
    <t>Siendo plasmado el propósito de la solicitud procedimos a revisar los documentos de soporte en vías de encontrar las informaciones que demandan los informes a presentar</t>
  </si>
  <si>
    <t>2.Visitas de control y seguimiento a proyectos nuevos y existentes</t>
  </si>
  <si>
    <t>Visitamos los proyectos de zonas francas que fueron conocidos durante la reunión del Consejo Directivo</t>
  </si>
  <si>
    <t>3. Generar informes para ser presentados en la Reunión del Consejo Directivo</t>
  </si>
  <si>
    <t xml:space="preserve">En la  plataforma Live Pro Business ingresamos los datos suministrados en los formularios y posteriormente generar los informes a ser presentados </t>
  </si>
  <si>
    <t xml:space="preserve">4. Elaborar presentación de los casos a ser conocidos en las sesiones del Consejo Directivo </t>
  </si>
  <si>
    <t>Los datos mas relevanetes de las solicitudes de Consejo Directivo así como las ratificaciones de diversos casos de aprobación administrativa son colocados en plantillas de power point para facilitar a los miembros del Consejo su facil lectura y puedan dar su punto de vista</t>
  </si>
  <si>
    <t>5. Elaborar Resoluciones y Certificaciones de los casos</t>
  </si>
  <si>
    <t>A través de Live Pro Business generamos las resoluciones de PI y casos diversos, anterior a esto se prepararon las certificaciones con los resultados de la reunión de consejo y se les informó a las empresas y promotores</t>
  </si>
  <si>
    <t>Evaluar y analizar las diferentes solicitudes administrativas requeridas por las empresas y operadoras de zonas francas</t>
  </si>
  <si>
    <t>1. Revisar y analizar las solicitudes administrativas correspondientes a exoneración de materias primas, maquinarias, equipos y materiales, ventas al mercado local, cartas de no objeción, etc.</t>
  </si>
  <si>
    <t>Las solicitudes administrativas fueron evaluadas de acuerdo a la actividad de la empresa y los propositos de la  Ley 8-90, estas fueron generadas a traves de Live Pro Business</t>
  </si>
  <si>
    <t>2. Elaborar las autorizaciones administrativas según corresponda a cada caso</t>
  </si>
  <si>
    <t>Las autorizaciones administrativas fueron elaboradas luego de haber confirmado que sus solicitudes procedian y estaban acordes con la Ley 8-90</t>
  </si>
  <si>
    <t>Determinar y mantener actualizado el sistema de empresas para la aplicación de los incentivos otorgados por la Ley No. 8-90</t>
  </si>
  <si>
    <t xml:space="preserve">1. Realizar inventarios de resoluciones pendientes de entrega </t>
  </si>
  <si>
    <t xml:space="preserve">Se elaboró un listado de las empresas que aún no completan todos los requerimientos de sus solicitudes y sus expedientes fueron llevados al archivo </t>
  </si>
  <si>
    <t xml:space="preserve">2.Determinar vigencia de las  resoluciones </t>
  </si>
  <si>
    <t>Se realizó un lavantamiento de las empresas que al año actual deben renovar sus permisos de instalación. Se les envió una notificación exhortandoles que renueven</t>
  </si>
  <si>
    <t xml:space="preserve">3. Realizar inventarios de empresas que figuran en el sistema  como no operando y en proceso de instalación   </t>
  </si>
  <si>
    <t>Con la ayuda de live pro business y el Dpto. de Estadistica pudimos identificar esas empresas no operando con el fin de hacer recomendaciones pertinentes inclusive la cancelación de sus permisos de operación si fuera necesario</t>
  </si>
  <si>
    <t>4. Solicitar mediante comunicación a las operadoras de parques de Zonas Francas información de   las empresas en estatus no operando y en proceso de instalación</t>
  </si>
  <si>
    <t>Se contactaron las operadoras de los diferentes parques para verificar el estado de las empresas en observacion</t>
  </si>
  <si>
    <t>5. Recomendar la cancelación de las empresas que anunciaron retiro y de las empresas que las operadoras confirmen no tener relación contractual con las mismas</t>
  </si>
  <si>
    <t>Se realizó un lavantamiento de las empresas que hasta entonces comunicaron su retiro como zona franca y no tenian compromisos pendientes</t>
  </si>
  <si>
    <t>6. Recomendar la cancelación de aquellos permisos que las operadoras confirmen que no tienen relación contractual con las mismas</t>
  </si>
  <si>
    <t>Se realizó un lavantamiento de las empresas que hasta entonces las operadoras comunicaron no tener ninguna relación contractual</t>
  </si>
  <si>
    <t>7. Presentar al Consejo Directivo listado de empresas depuradas para su cancelación</t>
  </si>
  <si>
    <t>Se realizó el listado correspondiente a las empresas que reunían las condiciones para ser canceladas</t>
  </si>
  <si>
    <t>División de Servicios a Zonas Francas Especiales</t>
  </si>
  <si>
    <t xml:space="preserve">
R2.1.Aumentada las exportaciones de las zonas francas 
R3.1. Mejorada la eficiencia en la expedición de permisos de operación de parques y zonas francas</t>
  </si>
  <si>
    <t>Permisos de operación para empresas de zonas francas
Automatización de los servicios de permisos de operación a parques y zonas francas</t>
  </si>
  <si>
    <t>Brindar asistencia técnica a nuevas empresas de zonas francas de servicios y/o permisos de operación para zonas francas especiales</t>
  </si>
  <si>
    <t>1. Recibir las solicitudes</t>
  </si>
  <si>
    <t>Se recibieron las diferentes solicitudes que hasta entonces habían agotado su proceso de registro y fueron distribuidas entre nuestros analistas y auxiliares para su posterior evaluación</t>
  </si>
  <si>
    <t>2. Analizar los casos depositados</t>
  </si>
  <si>
    <t>Fueron analizados todos los casos recibidos a fin de determinar si cumplen o no con los propositos de la la Ley 8-90</t>
  </si>
  <si>
    <t>Se realizaron visitas de seguimiento de empresas y visitas correspondientes a las solicitudes de casos de reunión</t>
  </si>
  <si>
    <t>4.Presentar los casos al Consejo Directivo</t>
  </si>
  <si>
    <t>Mediante informes y cuadros de información de empresas fueron presentados los casos de reunión al Consejo Directivo</t>
  </si>
  <si>
    <t>5. Elaborar las resoluciones que aprueban el permiso de operación</t>
  </si>
  <si>
    <t>A través de la plataforma Live Pro Business fueron elaboradas las resoluciones que sustentan las aprobaciones de casos aprobados por el Consejo Directivo</t>
  </si>
  <si>
    <t>Llevar un control de las vigencias de los permisos de instalación de cada empresa</t>
  </si>
  <si>
    <t>1. Verificar las fechas de vencimiento de los permisos</t>
  </si>
  <si>
    <t xml:space="preserve">Fueron verificados los permisos de instalación que durante este año agotarán su vigencia de 15 años </t>
  </si>
  <si>
    <t>2. Informar a la empresa cuando esté próximo a la fecha de vencimiento de su permiso</t>
  </si>
  <si>
    <t>Fueron identificadas e informadas las empresas que hasta entonces presentaban cercanía al vencimiento de su resolución</t>
  </si>
  <si>
    <t>3. Llevar al Consejo Directivo las renovaciones de los permisos de operación</t>
  </si>
  <si>
    <t xml:space="preserve">Fueron identificadas las solicitudes de renovación de permiso de operación, evaluadas y finalmente llevadas al Consejo Directivo  </t>
  </si>
  <si>
    <t>Realizar las autorizaciones administrativas que solicita cada empresa, de exoneración de impuestos en la importación de materia prima, maquinaria y equipos. Venta al mercado local y cartas de no objecion</t>
  </si>
  <si>
    <t>2. Elaborar la resolución administrativa</t>
  </si>
  <si>
    <t>Se elaboraron las diferentes autorizaciones administrativas luego de verificar que cumplían con el propósito de la la Ley 8-90</t>
  </si>
  <si>
    <t>3. Delegación de firmas al Enc. ZFP</t>
  </si>
  <si>
    <t>Fueron entregadas al encargado de ZFP las autorizaciones administrativas para su respectiva firma</t>
  </si>
  <si>
    <t xml:space="preserve">4. Entregar a la empresa </t>
  </si>
  <si>
    <t>Fueron anotadas y entregadas a servicios al usuario las diferentes autorizaciones para su posterior envío</t>
  </si>
  <si>
    <t xml:space="preserve">
Empresas aprobadas
Solicitudes de permisos de empresas</t>
  </si>
  <si>
    <t>2
2</t>
  </si>
  <si>
    <t>DIVISION DE REGULACION DE TEXTILES, CALZADOS Y MANUFACTURA DE PIEL</t>
  </si>
  <si>
    <t>Resolución de clasificación de empresas pertenecientes a la cadena textil, confección, fabricación de calzados y manufactura de cuero bajo la Ley No. 56-07</t>
  </si>
  <si>
    <t>1. Evaluación documentación de solicitud presentada.</t>
  </si>
  <si>
    <t>Fueron evaluadas las documentaciones legales y tecnicas que soportan las solicitude de permiso de clasificación. Ademas, fue solicitada la colaboracion del departamento juridico.</t>
  </si>
  <si>
    <t>Reporte de solicitudes del Sistema LPB
Resolución de clasificación.</t>
  </si>
  <si>
    <t xml:space="preserve">1.1.1 Que no se verifique la autenticidad de los documentos requeridos o que los documentos suministrados correspondan a empresas con actividad no permitida.
1.1.2 Que se omitan documentos y se procese la solicitud sin los mismos.
1.2.1 Que no se lleve a cabo la visita de supervisión de acuerdo al plazo establecido o no se realice.
1.2.2 Que se omitan informaciones relevantes en el informe.
1.2.3 Que no se elabore y presente informe técnico ante consejo directivo.
1.3.1 Que se cometan errores de digitación de las informaciones de la empresa.
1.3.2 Que no se genere en plazo establecido.
</t>
  </si>
  <si>
    <t>Definición clara de los requisitos para la recepción de solicitudes de este tipo.
Asistencia tecnica previa, para comunicarle los detalles d elos requisitos.
 de Revisión constantemente del proceso de registro y realizar las mejoras de lugar.
Procesos responsabilizados.</t>
  </si>
  <si>
    <t xml:space="preserve">
2. Supervisión técnica y Elaboración de informe técnico</t>
  </si>
  <si>
    <t xml:space="preserve">Fueron supervisados cada una de las instalaciones donde operarán las empresas a las que se les otorgó el permiso de operación y realizados los informes de visita. </t>
  </si>
  <si>
    <t xml:space="preserve">
3. Generar la resolución de clasificación</t>
  </si>
  <si>
    <t>Fueron generadas, firmadas y entregadas las resoluciones a sus respectivos beneficiarios.</t>
  </si>
  <si>
    <t>Autotización de solicitudes de exoneración de materias primas, maquinarias y equipos de las empresas amparadas en la Ley No. 56-07 en VUCE</t>
  </si>
  <si>
    <t>1. Verificar que la solitud cumpla con los requisitos (Carta, DGII, TSS Pago).</t>
  </si>
  <si>
    <t>Las solicitudes presentadas han sido procesadas satisfactoriamente.
El 100% de las solicitudes presentadas han sido evaluadas y respondidas dentre del plaza todas las que no presentaron incumplimientos de los usuarios.</t>
  </si>
  <si>
    <t>Reporte de gestión  de plataforma VUCCE</t>
  </si>
  <si>
    <t xml:space="preserve">2.1.1 Que los documentos adjuntos no estén actualizados en la solicitud.
2.1.2 Que no verifique la existencia del documento adjunto en la solicitud.
2.2.1 No aprobar solicitud dentro del plazo establecido.
</t>
  </si>
  <si>
    <t xml:space="preserve">
2. Aprobación técnica.</t>
  </si>
  <si>
    <t>Gestión de solicitudes de información técnica o institucional.</t>
  </si>
  <si>
    <t>1. Asistencia presencial, telefónica o correo.</t>
  </si>
  <si>
    <t>La División Regulación Textiles, Calzados y Manufactura de Pieles ha gestionado satisfactoriamente las distirntas solicitudes de informacion y/o asistencia de los usurios.</t>
  </si>
  <si>
    <t>Reporte de asistencia.</t>
  </si>
  <si>
    <t>4.1.1 Que llamadas y correos no sean contestadas o ignoradas.
4.1.2 Que no se le respuesta a la solicitud.
4.1.3 Técnico no desconozca la información que debe suministrar y  entrega de información equivocada.</t>
  </si>
  <si>
    <t>Reuniones intradepartamentales
Correo de socialización de informaciones actualizadas
Entrenamiento sobre la plataforma de registro de asistencia</t>
  </si>
  <si>
    <t>Evlauación de cumplimiento Resolución 06-2023-A sobre aspectos  técnicos, legales y operativos de empresas pertenecientes a la cadena textil, confección, fabricación de calzados y manufactura de cuero bajo la Ley No. 56-07</t>
  </si>
  <si>
    <t>1. Evaluación Técnica, Legal y Operativa de empreasas Ley 56-07.</t>
  </si>
  <si>
    <t>La División Regulación Textiles, Calzados y Manufactura de Pieles ha gestionado satisfactoriamente las distirntas solicitudes de evaluación de los aspectos técnicos, legales y operativos</t>
  </si>
  <si>
    <t>Reporte de sistema.</t>
  </si>
  <si>
    <t>5.1. Verificar la fechas de la resolucion de clasificación de la empresa
5.2. Informar mediante comunicación a las empresas la fecha en que le corresponde solicitar la Evaluación Técnica, Legal y Operativa
5.3. Evaluación de solicitud.
5.4.  Emitir documento.</t>
  </si>
  <si>
    <t xml:space="preserve">Seguimiento de las fechas que corresponda realizacion de evaluacion técnica, legal y operativa.
</t>
  </si>
  <si>
    <t>El sub-producto Autotización de solicitudes de exoneración de materias primas, maquinarias y equipos de las empresas amparadas en la Ley No. 56-07 en VUCE, fue ajustado a la realidad de los acontecimientos y los datos obetinidos en los periodos de evaluacion previos. La proyeccion para fin de año es alcanzar ;a suma de 100 autorizaciones para el año 2021.</t>
  </si>
  <si>
    <t>SERVICIOS GENERALES</t>
  </si>
  <si>
    <t>1ERO. DE ENERO 2026</t>
  </si>
  <si>
    <t>1ERO DE ABRIL DE 2026</t>
  </si>
  <si>
    <t>EVIDENCIA ENTREGABLE</t>
  </si>
  <si>
    <t>P12. La alta dirección recibe la ejecución del Plan de Mantenimiento infraestructura física</t>
  </si>
  <si>
    <t>Fortalecer y controlar el Proceso de Suministro</t>
  </si>
  <si>
    <t>Facturar el material solicitado por los departamentos</t>
  </si>
  <si>
    <t>SE REALIZARON DESPACHOS SEMANALES MEDIANTE FORMULARIO DE CONTROL Y  REPORTES MENSUALES</t>
  </si>
  <si>
    <t>DESABASTECIMIENTO DE LOS ARTICULOS NECESARIOS QUE IMPIDAN PODER CUMPLIR CON LO REQUERIDO POR LOS DEPARTAMENTOS</t>
  </si>
  <si>
    <t>REVISION DEL INVENTARIO FISICO Y EJECUCION DEL INVENTARIO SEMESTRAL DE MATERIALES VS INVENTARIO DIGITAL</t>
  </si>
  <si>
    <t>FORMULARIOS DE AUTORIZACIÓN/INFORME MENSUAL</t>
  </si>
  <si>
    <t xml:space="preserve">Entregar los materiales </t>
  </si>
  <si>
    <t>Llevar el control del consumo mensual por departamento</t>
  </si>
  <si>
    <t>4. Optimizar el uso del internet para reducir las llamadas al exterior</t>
  </si>
  <si>
    <t xml:space="preserve">MANTENIMIENTO DE EQUIPOS E INFRAESTRUCTURA </t>
  </si>
  <si>
    <t>Dar mantenimiento al ascensor</t>
  </si>
  <si>
    <t xml:space="preserve">REALIZAMOS  EL MANTENIMIENTO DEL ASCENSOR,  DE LOS AIRES ACONDICIONADOS Y PLANTAS ELECTRICAS, AL IGUAL QUE LA FUMIGACION EN O.P. Y REGIONAL SANTIAGO.  </t>
  </si>
  <si>
    <t>MANTENIMIENTOS NO EJECUTADOS CAUSANDO DAÑOS A LOS EQUIPOS</t>
  </si>
  <si>
    <t>REVISION DIARIA DE EQUIPOS PARA COMPROBAR SU CORRECTO FUNCIONAMIENTO</t>
  </si>
  <si>
    <t>FORMULARIO CONTROL DE MANTENIMIENTO/INFORME MENSUAL</t>
  </si>
  <si>
    <t>Dar mantenimiento a las plantas eléctricas</t>
  </si>
  <si>
    <t>Dar mantenimiento a extintores</t>
  </si>
  <si>
    <t>Dar mantenimeinto Sistema Incendio Data Center</t>
  </si>
  <si>
    <t>Dar mantenimiento a los aires acondicionados</t>
  </si>
  <si>
    <t>Fumigar periódicamente las instalaciones</t>
  </si>
  <si>
    <t>Realizar la pintura del parqueo</t>
  </si>
  <si>
    <t>Adquirir plantas ornamentales para ambientación</t>
  </si>
  <si>
    <t>Realizar las limpiezas diarias de la institución</t>
  </si>
  <si>
    <t>Brillado de pisos de la institucion</t>
  </si>
  <si>
    <t>Alquiler de parqueo</t>
  </si>
  <si>
    <t>Contratacion de empresa multiservicio</t>
  </si>
  <si>
    <t>MODERNIZACIÓN AREAS DE LA INSTITUCIÓN</t>
  </si>
  <si>
    <t>Construcción de escalera de emergencia</t>
  </si>
  <si>
    <t>AMBOS PROCESOS SE REALIZARAN EN EL TERCER TRIMESTRE</t>
  </si>
  <si>
    <t xml:space="preserve">PACC.  </t>
  </si>
  <si>
    <t>NO TENER LAS AREAS ACONDICIONADAS PARA SATISFACER LOS REQUERIMIENTOS DE NUESTROS SERVIDORES Y VISITANTES</t>
  </si>
  <si>
    <t>SEGUIMIENTO A LAS NECESIDADES SEGÚN LAS DETECCION DE MEJORAS</t>
  </si>
  <si>
    <t xml:space="preserve">FORMULARIO </t>
  </si>
  <si>
    <t>Compra de transformadores para aumento de potencia</t>
  </si>
  <si>
    <t>DISTRIBUCION DE CORRESPONDENCIA Y TRANSPORTE TÉCNICOS E INVERSIONISTAS</t>
  </si>
  <si>
    <t>Elaborar la ruta diaria  de los choferes evaluando los requerimientos de los diferentes departamentos para optimizar los recursos.</t>
  </si>
  <si>
    <t>SE ELABORARON RUTAS DE DISTRIBUCION E INFORMES MENSUALES</t>
  </si>
  <si>
    <t>INFORMES MENSUALES</t>
  </si>
  <si>
    <t>QUE VISITAS DE INSPECCION O RUTAS CON INVERSIONISTAS NO SE REALICEN, QUE LAS COMUNICACIONES NO LLEGUEN A TIEMPO A SU LUGAR DE DESTINO</t>
  </si>
  <si>
    <t>PREPARACION DE UNA AGENDA SEMANAL SEGÚN REQUERIMIENTOS RECIBIDOS</t>
  </si>
  <si>
    <t>1. INFORME MENSUAL</t>
  </si>
  <si>
    <t xml:space="preserve">Realizar reportes mensuales de viajes </t>
  </si>
  <si>
    <t>MANTENIMIENTO  FLOTILLA DE VEHICULOS</t>
  </si>
  <si>
    <t>Realizar los mantenimientos preventivos de los vehículos</t>
  </si>
  <si>
    <t>SE REALIZAN INSPECCIONES  Y MANTENIMIENTOS MENSUALES.  LA RENOVACION DE LOS MARBETES Y SEGUROS SON PARA EL 4TO. TRIMESTRE</t>
  </si>
  <si>
    <t>FORMULARIO CONTROL MANTENIMIENTO E INSPECCIONES VEHICULOS.   ARCHIVO CONTROL MANTENIMIENTOS REALIZADOS.  PACC, PRESUPUESTO, PLAN DE MANTENIMIENTO</t>
  </si>
  <si>
    <t>QUE NO SE DISPONGA DE MEDIOS DE TRANSPORTE IDONEOS PARA BRINDAR SERVICIOS A NUESTROS INVERSIONISTAS Y COLABORADORES</t>
  </si>
  <si>
    <t>SEGUIMIENTO  A LAS INSPECCIONES Y MANTENIMIENTOS DE LOS VEHICULOS.  Y COORDINACIÓN CON EL AREA DE COMPRAS Y PRESUPUESTO PARA SU EJECUCIÓN</t>
  </si>
  <si>
    <t>FORMULARIO CONTROL MANTENIMIENTO E INSPECCIONES VEHICULOS.    CONTROL MANTENIMIENTOS REALIZADOS.  INFORME MENSUAL</t>
  </si>
  <si>
    <t>Realizar los mantenimientos correctivos de los vehiculos</t>
  </si>
  <si>
    <t xml:space="preserve">Entregar diariamente los vehiculos al Depto. De Seguridad </t>
  </si>
  <si>
    <t>Renovar los marbetes de placa</t>
  </si>
  <si>
    <t>Renovar los seguros de vehículos</t>
  </si>
  <si>
    <t>CONSEJO NACIONAL DE ZONAS FRANCAS DE EXPORTACIÓN</t>
  </si>
  <si>
    <t>Fecha:04/04/2022</t>
  </si>
  <si>
    <t xml:space="preserve">DEPARTAMENTO/DIVISIÓN:     </t>
  </si>
  <si>
    <t xml:space="preserve">COMPRAS Y CONTRATACIONES    </t>
  </si>
  <si>
    <t xml:space="preserve">AÑO:  </t>
  </si>
  <si>
    <t xml:space="preserve">FECHA DE SEGUIMIENTO     </t>
  </si>
  <si>
    <t>13  DE ENERO DE 2026</t>
  </si>
  <si>
    <t>FECHA DE EVALUACIÓN FINAL</t>
  </si>
  <si>
    <t xml:space="preserve">Resultados </t>
  </si>
  <si>
    <t xml:space="preserve">Producto </t>
  </si>
  <si>
    <t>Fortalecido el seguimiento de los planes, programas y proyectos institucionales</t>
  </si>
  <si>
    <t>1. Detección de desviaciones en los planes, programas y proyectos</t>
  </si>
  <si>
    <t>Ejecutar los procesos de compras de acuerdo a las disposiciones de la Ley de Compras y el Organo rector</t>
  </si>
  <si>
    <t>1. Recibir y gestionar la adquisicion de bienes y sevicios requeridos por las diferentes areas, conforme a lo establecido en la ley 340-06 y sus reglamentos que rigen el sistema de contrataciones de bienes, obras y servicios.</t>
  </si>
  <si>
    <t>Las solictudes por departamentos, son recibidas y evaluadas por el Enc. Adm. Financiero.</t>
  </si>
  <si>
    <t>Solicitud de Compras, Apropiacion Presupuestaria, Procesos publicados, Ordenes de Compras o Contratos de Compras.</t>
  </si>
  <si>
    <t>Que no se cumplan los procesos tal y como lo establece la Ley Núm. 340-06 y su Reglamento de Aplicación Núm. 543-12.</t>
  </si>
  <si>
    <t>Las solicitudes deben estar contenidas en el POA, PACC Y PI.</t>
  </si>
  <si>
    <t>2. Recibir las solicitudes de Suministro</t>
  </si>
  <si>
    <t>Los inventarios de suministros se actualizan trimestralmente, para su reposicion según las solicitudes.</t>
  </si>
  <si>
    <t xml:space="preserve">3. Realizar las operaciones de compras de bienes y adquisicion de servicios a traves del Sistema de Compras y Contrataciones Publicas, asi como dar seguimiento a aquellas ordenes pendientes de recepcion. </t>
  </si>
  <si>
    <t>Las contrataciones contempladas en el PACC son llevadas a cabo para el cumplimiento de la ejecucion del presupuesto.</t>
  </si>
  <si>
    <t>4. Cumplir con lo establecido en los umbrales de compras y contrataciones</t>
  </si>
  <si>
    <t>Las compras y contrataciones de servicios, se realizan según las normas establecidas en la ley 340-06 y sus reglamentos.</t>
  </si>
  <si>
    <t>5. Elaborar las actas simples en los procesos de compras directas y compras menores.</t>
  </si>
  <si>
    <t>Son elaboradas las actas según los reglamentos y normas de la DGCP</t>
  </si>
  <si>
    <t>1.Capacitacion del personal.                       
2. Optimizacion de los sistemas.                        
3. Entrega a tiempo de las informaciones.</t>
  </si>
  <si>
    <t>6. Remitir al comité de compras las solicitudes que apliquen</t>
  </si>
  <si>
    <t>Son remitidas para evaluacion, revision y analisis los expedientes al Comité de Compras y debida supervision.</t>
  </si>
  <si>
    <t>7. Tramitar la publicacion de procedimientos y adjudicaciones de Compras y Contrataciones de Bienes, Servicios de la institucion.</t>
  </si>
  <si>
    <t>Las ordenes de compras se elaboran dentro de los criterios de compras establecidos.</t>
  </si>
  <si>
    <t xml:space="preserve">8. Realizar cuadros comparativos e informes de analisis de ofertas tecnicas. </t>
  </si>
  <si>
    <t>Los informes comparativos se realizan para las evaluaciones de precios por parte del Comité de Compras.</t>
  </si>
  <si>
    <t>9. Recibo de factura luego de que Suministro reciba los artículos y remisión de expediente a pago</t>
  </si>
  <si>
    <t xml:space="preserve">Las facturas son recibidas y verificadas, si cumplen con los requerimientos acordados de cantidad, precio y NCF; remitidas a pago. </t>
  </si>
  <si>
    <t xml:space="preserve">1. Realizar reportes mensuales de los bienes y servicios realizados durante el mes. </t>
  </si>
  <si>
    <t xml:space="preserve">Los reportes mensuales de bienes y servicios son publicados en el portal de Transparencia de la institucion. </t>
  </si>
  <si>
    <t>2. Solicitar a las áreas sus necesidades del año, según las actividades del POA, para la elaboración del PACC.</t>
  </si>
  <si>
    <t>Las necesidades de los Departamentos y areas a fines, son recibidas para su inclusion en el PACC.</t>
  </si>
  <si>
    <t>3.Remitir a la Div. De Contabilidad solicitud de pago a proveedores.</t>
  </si>
  <si>
    <t xml:space="preserve">Una vez recibido y completado el expediente es tramitado a la unidad correspondiente para pago </t>
  </si>
  <si>
    <t>COMITE DEL SISTAP</t>
  </si>
  <si>
    <t>08 de abril de 2026</t>
  </si>
  <si>
    <t>Producto PEI</t>
  </si>
  <si>
    <t>R1.6. Fortalecidas las competencias del talento humano</t>
  </si>
  <si>
    <t>Desarrollar una cultura de compromiso para la gestión integral de riesgos, desastres y cambio climático.</t>
  </si>
  <si>
    <t>Formulación Planes de emergencia y evacuación con enfoque de género y atención a la discapacidad</t>
  </si>
  <si>
    <t>Revisar y fortalecer los planes de emergencia para garantizar la inclusión de personas con discapacidad, adultos mayores, u otras condiciones que afecten la movilidad o comunicación durante emergencias, asegurando rutas accesibles y apoyos necesarios.</t>
  </si>
  <si>
    <t>Listado de personal con alguna discapacidad y condiciones de movilidad</t>
  </si>
  <si>
    <t>Que ocurra un sismo o incendio y que los colaboradores con alguna discapacidad no cuente con rutas de accesos o un personal asignado para movilizarlo en caso de emergencia.</t>
  </si>
  <si>
    <t>Identificar personas con discapacidad, adultos mayores con alguna dificultad de movilidad</t>
  </si>
  <si>
    <t>Sustitución de mobiliario de acuerdo a las necesidades del personal</t>
  </si>
  <si>
    <t>Adecuar estaciones de trabajo considerando diferencias y  desigualdades en la exposición a riesgos físicos del mobiliario y la infraestructura con relación tareas repetitivas o de alto esfuerzo físico para minimizar lesiones musculoesqueléticas, asegurando condiciones de trabajo inclusivas y seguras.</t>
  </si>
  <si>
    <t>Orden de Compra, informe y fotografías del cambio de mobiliarios</t>
  </si>
  <si>
    <t xml:space="preserve">Posturas forzadas o incómodas.
Movimientos repetitivos.
Posturas estáticas. </t>
  </si>
  <si>
    <t>Cambiar Mobiliarios tipo ergonómicos</t>
  </si>
  <si>
    <t>Sensibilización del personal en materia de salud laboral</t>
  </si>
  <si>
    <t>Capacitación del personal sobre "Prevención de Riesgos Laborales". Instituto Dominicano de Prevención y Protección de Riesgos Laborales (IDOPPRIL).</t>
  </si>
  <si>
    <t>Listado de asistencia , Informe, Flyer de convocatoria</t>
  </si>
  <si>
    <t>No asistencias a la charla</t>
  </si>
  <si>
    <t xml:space="preserve">Motivarlo a que las técnicas aprendidas salvan vida </t>
  </si>
  <si>
    <t>Mantenimiento de los Espacios Físicos, Mobiliarios y transporte</t>
  </si>
  <si>
    <t>Supervisar limpieza, fumigación, pintura, reparaciones menores, etc.</t>
  </si>
  <si>
    <t>Correo enviado notificando la fumigación, certificación de la compañía fumigadora, formulario de fumigación</t>
  </si>
  <si>
    <t>Riesgo para la salud. Los productos químicos utilizados en la fumigación pueden ser tóxicos</t>
  </si>
  <si>
    <t>Que los productos utilizados sean de baja toxicidad para los seres humanos y el medio ambiente.</t>
  </si>
  <si>
    <t xml:space="preserve">R.1.3. Fortalecida la transparencia institucional
R1.5. Asegurado el Sistema de Gestión Integrado Calidad, Antisoborno y Cumplimiento Normativo
</t>
  </si>
  <si>
    <t>PRODCUTO</t>
  </si>
  <si>
    <t xml:space="preserve"> Los usuarios internos y externos reciben los servicios con Transparencia y Rendición de Cuentas</t>
  </si>
  <si>
    <t>Los órganos rectores reciben el desempeño del Sistema de Administración y Control Interno fortalecido</t>
  </si>
  <si>
    <t xml:space="preserve"> La alta dirección recibe el desempeño de la gestión de la seguridad física y tecnológica</t>
  </si>
  <si>
    <t>P13. La alta dirección asegura la gestión de la infraestructura Tecnológica</t>
  </si>
  <si>
    <t>La alta dirección asegura la gestión de la infraestructura Tecnológica</t>
  </si>
  <si>
    <t>P5. Los órganos rectores reciben el desempeño del Sistema de Administración y Control Interno fortalecido</t>
  </si>
  <si>
    <t>R2.3. Aumentada la asociatividad de las empresas de zonas francas de exportación
R3.3.1. Aumentado los encadenamientos productivos entre las zonas francas y los productores locales</t>
  </si>
  <si>
    <t>R2.1. Aumentada la atracción de inversionistas en zonas francas</t>
  </si>
  <si>
    <t>P1. Los Inversionistas, Operadores y Empresas de Zonas Francas reciben asistencia técnica</t>
  </si>
  <si>
    <t>ACTIVIDADES EN EL PLAN OPERATIVO</t>
  </si>
  <si>
    <t xml:space="preserve">SUB-PRODUCTO </t>
  </si>
  <si>
    <t xml:space="preserve">RESULTADOS
</t>
  </si>
  <si>
    <t xml:space="preserve">Producto 
</t>
  </si>
  <si>
    <t xml:space="preserve">
R3.1. Aumentado el empleo formal
R3.2.2. Aumentada la resilencia en los parques de zonas francas</t>
  </si>
  <si>
    <t>Los Inversionistas y Operadores de Zonas Francas reciben asistencia técnica para construcción de parques
Inversionistas y Operadores de Zonas Francas reciben Permisos de instalación de parques de zonas francas</t>
  </si>
  <si>
    <t>R3.1. Aumentado el empleo formal
R3.2.1. Aumentada las inversiones en zonas francas</t>
  </si>
  <si>
    <t xml:space="preserve"> Los Inversionistas y Operadores de Zonas Francas reciben asistencia técnica para construcción de parques
Inversionistas y Operadores de Zonas Francas reciben Permisos de instalación de parques de zonas francas</t>
  </si>
  <si>
    <t>Diseño y publicación del Plan Anual de Compras y Contrataciones 2026</t>
  </si>
  <si>
    <t>RESUMEN EJECUTIVO</t>
  </si>
  <si>
    <t xml:space="preserve">UNIDAD ORGANIZACIONAL </t>
  </si>
  <si>
    <t>PRODUCTOS ESTRATEGICOS</t>
  </si>
  <si>
    <t>NIVEL DE CUMPLIMIENTO</t>
  </si>
  <si>
    <t>PRODUCTOS EJE 1</t>
  </si>
  <si>
    <t>Nivel de Cumplimiento</t>
  </si>
  <si>
    <t>Desviaciones</t>
  </si>
  <si>
    <t>PLANIFICACIÓN Y DESARROLLO</t>
  </si>
  <si>
    <t>1.1. Detección de desviaciones en los planes, programas y proyectos institucionales</t>
  </si>
  <si>
    <t>Transparencia y Rendición de Cuentas</t>
  </si>
  <si>
    <t>1.2. Transparencia y Rendición de Cuentas</t>
  </si>
  <si>
    <t>1.3. Indicador SISMAP Actualizado</t>
  </si>
  <si>
    <t>1.4. Fortalecimiento de la estructura organizativa</t>
  </si>
  <si>
    <t>1.5. Sistema de Administración y Control Interno fortalecido</t>
  </si>
  <si>
    <t>Sistema de Gestión Integrado Calidad, Antisoborno y Cumplimiento Normativo</t>
  </si>
  <si>
    <t>1.6. Sistema de Gestión Integrado Calidad, Antisoborno y Cumplimiento Normativo</t>
  </si>
  <si>
    <t>1.7. Fortalecimiento de la Gestión Integral de Riesgos, de desastres y Cambios Climaticos</t>
  </si>
  <si>
    <t>1.8. Fomento de la Cultura de Equidad de Genero</t>
  </si>
  <si>
    <t xml:space="preserve">Profesionalización del Talento Humano </t>
  </si>
  <si>
    <t>RECURSOS HUMANOS</t>
  </si>
  <si>
    <t>Indicador SISMAP Actualizado</t>
  </si>
  <si>
    <t>1.11. Fortalecimiento de la Identidad Institucional del Talento Humano</t>
  </si>
  <si>
    <t xml:space="preserve">1.12. Mantenimiento Infraestructura fisica </t>
  </si>
  <si>
    <t xml:space="preserve">1.13. Gestionar la infraestructura Tecnologica </t>
  </si>
  <si>
    <t>Fortalecimiento de la Identidad Institucional del Talento Humano</t>
  </si>
  <si>
    <t>1.14. Gestionar la seguridad física y tecnológica</t>
  </si>
  <si>
    <t>PRODUCTOS EJE 2</t>
  </si>
  <si>
    <t>JURIDICO</t>
  </si>
  <si>
    <t>2.1. Estudio de inteligencia comercial para la inserción de los subsectores productivos de zonas francas</t>
  </si>
  <si>
    <t xml:space="preserve">Permisos de Operación para empresas de zonas francas </t>
  </si>
  <si>
    <t xml:space="preserve">2.2. Participacion en misiones, eventos y ferias multisectoriales para promoción de inversón en zonas francas </t>
  </si>
  <si>
    <t>2.3. Creación de clústeres de exportación de bienes y servicios</t>
  </si>
  <si>
    <t>PRODUCTOS EJE 3</t>
  </si>
  <si>
    <t>3.1. Simplificación de permisología para parques y empresas de zonas francas</t>
  </si>
  <si>
    <t>ELABORACIÓN DE DOCUMENTOS LEGALES</t>
  </si>
  <si>
    <t xml:space="preserve">3.1. Permisos de Operación para empresas de zonas francas </t>
  </si>
  <si>
    <t xml:space="preserve">3.2. Nuevas Instalaciones de zonas francas </t>
  </si>
  <si>
    <t xml:space="preserve">3.3. Autorizacion de Ampliacion y/o construcción de parques de zonas francas </t>
  </si>
  <si>
    <t xml:space="preserve">3.4. Creación de encadenamientos productivos </t>
  </si>
  <si>
    <t>COMUNICACIONES</t>
  </si>
  <si>
    <t>VALOR PROMEDIO</t>
  </si>
  <si>
    <t>TRANSFORMACION DIGITAL</t>
  </si>
  <si>
    <t xml:space="preserve">Gestionar la infraestructura Tecnologica </t>
  </si>
  <si>
    <t xml:space="preserve">DESARROLLO E IMPLEMENTACION DE SISTEMAS </t>
  </si>
  <si>
    <t>Gestionar la seguridad física y tecnológica</t>
  </si>
  <si>
    <t>ADMINISTRACION DE SERVICIOS DIGITALES</t>
  </si>
  <si>
    <t>OPERACIONES TIC</t>
  </si>
  <si>
    <t>Sistema de Administración y Control Interno fortalecido</t>
  </si>
  <si>
    <t>CONTABILIDAD</t>
  </si>
  <si>
    <t>PRESUPUESTO</t>
  </si>
  <si>
    <t xml:space="preserve">Creación de encadenamientos productivos </t>
  </si>
  <si>
    <t>Creación de clústeres de exportación de bienes y servicios</t>
  </si>
  <si>
    <t>PROMOCION</t>
  </si>
  <si>
    <t xml:space="preserve">Participación en misiones, eventos y ferias multisectoriales para promoción de inversón en zonas francas </t>
  </si>
  <si>
    <t>ESTADISTICAS</t>
  </si>
  <si>
    <t>Estudio de inteligencia comercial para la inserción de los subsectores productivos de zonas francas</t>
  </si>
  <si>
    <t>ELABORACION INFORMES TECNICOS</t>
  </si>
  <si>
    <t xml:space="preserve">CAPTURA Y ANALISIS DE DATOS </t>
  </si>
  <si>
    <t>INTELIGENCIA DE MERCADO</t>
  </si>
  <si>
    <t>ZONAS FRANCAS Y PARQUES</t>
  </si>
  <si>
    <t>Simplificación de permisología para parques y empresas de zonas francas</t>
  </si>
  <si>
    <t>SERVICIOS A ZONAS FRANCAS ESPECIALES</t>
  </si>
  <si>
    <t>REGULACION TEXTILES, CALZADOS Y PIELES</t>
  </si>
  <si>
    <t>SERVICIOS  GENERALES</t>
  </si>
  <si>
    <t xml:space="preserve">Mantenimiento Infraestructura fisica </t>
  </si>
  <si>
    <t>COMPRAS Y CONTRATACIONES</t>
  </si>
  <si>
    <t xml:space="preserve">TESORERIA </t>
  </si>
  <si>
    <t>OFICINA DE  ACCESO A LA  INFORMACION</t>
  </si>
  <si>
    <t>CIBAO NORTE</t>
  </si>
  <si>
    <t xml:space="preserve"> SISTAP</t>
  </si>
  <si>
    <t>CIGCN</t>
  </si>
  <si>
    <t>ELABORADO POR: CORINA MARTINEZ</t>
  </si>
  <si>
    <t>DEPARTAMENTO PLANIFICACIÓN Y DESARROLLO</t>
  </si>
  <si>
    <t>FECHA: 31 DE  DICIEMBRE 2025</t>
  </si>
  <si>
    <t>ENERO -MARZO 2026</t>
  </si>
  <si>
    <t>INFORME SEGUIMIENTO DEL PLAN OPERATIVO ANUAL 2026</t>
  </si>
  <si>
    <t>DEPARTAMENTO/DIVISIÓN/SECCION</t>
  </si>
  <si>
    <t>TESORERIA</t>
  </si>
  <si>
    <t>1.4. Establecer los controles para la correcta aplicación de los Sistemas de Administración Financiera del Estado y el Sistema Nacional de Control Interno</t>
  </si>
  <si>
    <t>1.5. Implementada la Gestión de Riesgos</t>
  </si>
  <si>
    <t>Programar y dirigir la recepcion, custodio y deposito de los valores monetarios perteneciente a la institución</t>
  </si>
  <si>
    <t>Recepcionar los ingresos producto de las venta  de servicios ofrecidos por la institución por medio a los puntos de venta, instalado en las diferntes cajas.</t>
  </si>
  <si>
    <t>Estas actividades son realizadas de manera cotidiana por nuestro personal a los ingresos recibidos en la insitucion.</t>
  </si>
  <si>
    <t>Recibos de Ingreso, Cuadre de Caja, reporte de ingresos, depositos.</t>
  </si>
  <si>
    <t>Que existan errores materiales en el deposito y registsro del ingreso</t>
  </si>
  <si>
    <t>Realizar una revision conciensuda de los recibos y cudre de ingreso diariamente, ademas  comparar y compartir las informaciones con las demas areas involucradas (Contabilidad, Servicio al Usuario y Depto. Administsrativo y financiero).</t>
  </si>
  <si>
    <t>Revisar y aprobar los servicios via LPB, confirmando que los montos corresponden al servicio ofrecido, y que los soportes anexo sean fidedignos.</t>
  </si>
  <si>
    <t>Revisar el cuadre y las operaciones diaria de  las cajas de la institucion.</t>
  </si>
  <si>
    <t>Gestionar con el area correspondiente la solución de cualquier inconveniente en el sistma de caja</t>
  </si>
  <si>
    <t>Asegurarnos de que el área de caja ofrece un servicio eficiente y eficáz a nuestros clientes y colaboradores</t>
  </si>
  <si>
    <t>Confirmar  que los montos recibidos vía depositos y transferencias directas por parte de nuestros clientes hayan entrado a la cuenta colectora y  que los mismos sean asignados en forma correcta en los estados bancarios</t>
  </si>
  <si>
    <t>Realizar arqueos de las diferntes cajas y cajas chicas de la institución</t>
  </si>
  <si>
    <t>Asegurar que los montos recibidos en las diferentes cajas sean depostiados de forma integra la cuenta colectora de la Institución</t>
  </si>
  <si>
    <t xml:space="preserve">Mantener actualizados los saldos de las cuentas </t>
  </si>
  <si>
    <t>Confirmación  registros contable de los ingresos y egresos</t>
  </si>
  <si>
    <t xml:space="preserve">Se revisan mensualmente los saldos de las cuentas presentadas en los estados financieros con el objetivo de confirmar que losl registros furon bien aplicados </t>
  </si>
  <si>
    <t>Relacion de ingresos, entradas de diario, auxiliares de cuentas.</t>
  </si>
  <si>
    <t>Que los saldos no reflejen la realidad financiera de la institucion.</t>
  </si>
  <si>
    <t>Aseguramiento de las revisiones de saldos, por medio de pruebas aritmeticas, cruce de informaciones, etc.</t>
  </si>
  <si>
    <t>Revisar los saldos de las cuentas que componen  los estados financieros (Estado de Situación, Estado de Resultados, Estado de Flujo de Efectivo, Estado de Cambio de Patrimonio, Ejecución presupuestaria)</t>
  </si>
  <si>
    <t>Realizar análisis de saldos de las cuentas a los fines  de observar su comportamiento y/o tendencias.</t>
  </si>
  <si>
    <t>Dar seguimiento a los anílisis e informar al Departamento Administrativos sobre las tendencias de las cuentas, a fin de que se tomen los correctivos de lugar.</t>
  </si>
  <si>
    <t xml:space="preserve">Confirmar  los pagos de cuotas realizados por los clientes vía depositos y transferencias en la cuenta colectora, según los  los estados bancarios </t>
  </si>
  <si>
    <t>Revisar las conciliaciones bancarias de la cuenta colectora, cuenta unica, cuenta disponibilidad institucional, cuenta cuota institucional, cuenta operativa.</t>
  </si>
  <si>
    <t>Revisar los proceso de compras y contrataciones de bienes y servicios de la institución</t>
  </si>
  <si>
    <t>Recibir y analizar los expedientes de compras (orden de compra y demás documentos)</t>
  </si>
  <si>
    <t xml:space="preserve">Revision de los expedientes de compra con el fin de informar oportunanamente culaquier error (numerico, de forma)  o inumplimiento con la Ley 340-06 de compras y contrataciones públicas. </t>
  </si>
  <si>
    <t>Ordenes de compras</t>
  </si>
  <si>
    <t>Que se incumpla con la ley de compas y con el debido proceso.</t>
  </si>
  <si>
    <t xml:space="preserve">Velar por el cumplimiento de la ley decompras y </t>
  </si>
  <si>
    <t>Confirmar las informaciones contenidas en las ordenes de compra</t>
  </si>
  <si>
    <t>Revisar la correcta codificación s/Clasificador del gasto</t>
  </si>
  <si>
    <t>Emitir nuestras considerarciones (recomendaciones y/o sugerencias) y correcciones</t>
  </si>
  <si>
    <t>Programar en coordinacion con el Departamento Administrativo y Financiero todas las erogaciones y/o pagos que realice la institucion (proveedores, empleados, y terceros), por cualquier medio de pago</t>
  </si>
  <si>
    <t>Calendarización de pagos a proveedores</t>
  </si>
  <si>
    <t>Se revisan todos los expedientes de pago, desde la solicitud, la orden de compra, la debida apropiacion presupuestaria, la cuenta presupuestarias, la disponibiidad de presupuestaria. Se realizan pruebas aritmeticas, se confirma las informaciones de DGII y TSS.</t>
  </si>
  <si>
    <t>Libramientos, cheques y transfererencias bancarias</t>
  </si>
  <si>
    <t>Que existan errores en la confeccion del medio de pago, que desvirtuen la honra del compromiso economico adquirido por el CNZF con el beneficioaro del pago.</t>
  </si>
  <si>
    <t>Revisar para fines de confirmacion de que los pagos corresponden con los compromisos adquiridos y que los mismos esten libre de errores.</t>
  </si>
  <si>
    <t>Revisión los expedientes de pagos a proveedores</t>
  </si>
  <si>
    <t>Revisión de pagos incentivos y otros a empleados</t>
  </si>
  <si>
    <t>Revisión de todas las cajas chicas</t>
  </si>
  <si>
    <t>Revisión de las nominas de la institucion</t>
  </si>
  <si>
    <t>Revisión transferencias nacionales e internacinales</t>
  </si>
  <si>
    <t>Confeccion y Seguimiento Disponibilidad Diaria</t>
  </si>
  <si>
    <t>Recopilación, procesamiento, analisis y  reportes deribados de la información financiera</t>
  </si>
  <si>
    <t>Compilacion de los repportes de ingresos de todas las oficinas y de las erogaciones del dia</t>
  </si>
  <si>
    <t>Formulario Disponibilidad</t>
  </si>
  <si>
    <t>Que no se presente una disponibilidad real y que por consiguiente se tomen decisiones incorrectas</t>
  </si>
  <si>
    <t>Asegurarnos de que la disposinibilidad presentada es la real para que las decisiones  financieras puedan tomarse sobre una base fidedigna.</t>
  </si>
  <si>
    <t>Fortalecer las Normas de Control Interno</t>
  </si>
  <si>
    <t>Aplicar las normas y los controles internos contenidos en las  NOBACI</t>
  </si>
  <si>
    <t>Aplicar los controles establecidos en las NOBACI</t>
  </si>
  <si>
    <t>NOBACI</t>
  </si>
  <si>
    <t>Que no se cumpla con los controles establecido en la NOBACI</t>
  </si>
  <si>
    <t>Contribuir con la aplicación de los controles establecidos en las NOBACI</t>
  </si>
  <si>
    <t>Asumir y Aplicar las leyes y normas vigentes,  asi como las disposicones emanadas del Ministerio de Hacienda y/o de la Tesoreria Nacional.</t>
  </si>
  <si>
    <t>Consulta de la ley 567-05, reglamento y otras disposiciones a los fines de que la institucion cumpla con el marco legal establecido.</t>
  </si>
  <si>
    <t>Aplicación de la Ley 567-05 y de las resolciones vigentes</t>
  </si>
  <si>
    <t>Ley 567-05 y Resoluciones</t>
  </si>
  <si>
    <t>Que se incumpla con la ley 567-05 y las disposiones externas e interanas</t>
  </si>
  <si>
    <t>Aseguramiento de que se cumpla con ley de Tesoereria y las  disposiciones vigentes</t>
  </si>
  <si>
    <t>Difundir y aplicar las disposiciones de la Tesoreria Nacional</t>
  </si>
  <si>
    <t>Control sobre los inventarios</t>
  </si>
  <si>
    <t>Participación en el conteo fisico de los inventarios</t>
  </si>
  <si>
    <t>Ejecución a partir del 3er. Tercer  trimestre 2023</t>
  </si>
  <si>
    <t>Reporte de Invenario, conteo fisico de los materiales de suministro</t>
  </si>
  <si>
    <t>Que existan diferncias signicativas entre lo que indica el sistema y el contero fisioco</t>
  </si>
  <si>
    <t>Evitar las diferncias por medio a un conteo objetivo de la existencial</t>
  </si>
  <si>
    <t>Formular el inventario, cálculo de variaciones, emisión informe.</t>
  </si>
  <si>
    <t>Empresas de Zonas Francas, reciben Servicios de intermediación para los clústeres de exportación</t>
  </si>
  <si>
    <t>Comisión Integridad Gubernamental y Cumplimiento Normativo</t>
  </si>
  <si>
    <t>P3. Los usuarios internos y externos reciben los servicios con Transparencia y Rendición de Cuentas</t>
  </si>
  <si>
    <t>Cultura de integridad.</t>
  </si>
  <si>
    <t>1. Sumarse a la campaña por la Integridad de DIGEIG.</t>
  </si>
  <si>
    <t xml:space="preserve">2. Crear campaña institucional de sensibilización y promoción transversal de los valores  institucionales  por una cultura de integridad. </t>
  </si>
  <si>
    <t xml:space="preserve">3. Talleres la implementación de mecanismos de inducción sobre integridad a los nuevos servidores.
	</t>
  </si>
  <si>
    <t xml:space="preserve">4. Crear programa interno de formacion para la integridad. </t>
  </si>
  <si>
    <t>5.  Completar con programas de capacitación dirígido a los servidores públicos que fortalezcan la cultura de integridad y el cumplimiento normativo.</t>
  </si>
  <si>
    <t>Compromisos de alta dirección por la integridad.</t>
  </si>
  <si>
    <t xml:space="preserve">1. Asistir a la MAE y Equipo de Alta gerencia en la suscripcion y resolución sobre el Compromiso Estratégico de Integridad y Prevención de la Corrupción Administrativa. </t>
  </si>
  <si>
    <t xml:space="preserve">2. Asistir a la MAE y Equipo de Alta gerencia en la adopción de las Directrices de Integridad para Cargos de Alto Nivel y Equipo de Alta Gerencia. </t>
  </si>
  <si>
    <t xml:space="preserve">3. Desarrollar acto de lectura y firma del compromiso por la integridad de la máxima autoridad ante todos los servidores públicos de la institución. </t>
  </si>
  <si>
    <t xml:space="preserve">4. Auditar que la firma de la máxima autoridad sea realizada conforme al debido proceso, adjuntando los anexos que forma parte del compromiso. Conforme al documento estandarizado. </t>
  </si>
  <si>
    <t>5. Asistir a reuniones trimestrales de coordinacion en materia de integridad con la Maxima Autoridad.</t>
  </si>
  <si>
    <t xml:space="preserve">6. Elaborar matriz institucional del cumplimiento de las obligaciones de los sujetos obligados a presentar declaración jurada de bienes. </t>
  </si>
  <si>
    <t>Modelo de gestión de riesgos de corrupción</t>
  </si>
  <si>
    <t>1. Plan de acción de tratamiento de riesgos conductuales de corrupción.</t>
  </si>
  <si>
    <t>2. Seguimiento y monitoreo de riesgo conductuales de corrupción</t>
  </si>
  <si>
    <t>3. Evaluación a la Implementación del modelo de gestion de riesgos conductual</t>
  </si>
  <si>
    <t xml:space="preserve">4. Taller de inducción para la implementación de la politica de Debida Diligencia </t>
  </si>
  <si>
    <t>5. Lanzamiento de la politica de Debida Diligencia</t>
  </si>
  <si>
    <t>6. Socialización permanente de la politica de Debida Diligencia</t>
  </si>
  <si>
    <t>Política Institucional de Integridad y Anticorrupción.</t>
  </si>
  <si>
    <t>1. Taller de inducción para la implementación del Código de Integridad y Conducta.</t>
  </si>
  <si>
    <t>2. Implementación del buzón fisico de denuncia ciudadana de acuerdo a la resolución No. 05-2024</t>
  </si>
  <si>
    <t>3. Socialización permanente sobre resolución No. 05-2024 de buzón fisico de denuncia ciudadana</t>
  </si>
  <si>
    <t>Fortalecidas las competencias del talento humano</t>
  </si>
  <si>
    <t>Permisos de instalación de parques de zonas francas</t>
  </si>
  <si>
    <t>Asistencia técnica para construcción de parques</t>
  </si>
  <si>
    <t xml:space="preserve"> Implementada la Gestión de Riesgos</t>
  </si>
  <si>
    <t>Automatización de los servicios de permisos de operación a parques y zonas francas</t>
  </si>
  <si>
    <t>Permisos de operación para empresas de zonas francas</t>
  </si>
  <si>
    <t>Estudios de Inteligencia Comercial</t>
  </si>
  <si>
    <t xml:space="preserve"> Los Inversionistas, Operadores y Empresas de Zonas Francas reciben asistencia técnica</t>
  </si>
  <si>
    <t xml:space="preserve"> Servicios de intermediación para los clústeres de exportación</t>
  </si>
  <si>
    <t xml:space="preserve"> Gestión de la seguridad física y tecnológica</t>
  </si>
  <si>
    <t xml:space="preserve"> PORCENTAJE DE EJECUCIÓN FINAL DEL PRESUPUESTO ASIGNADO</t>
  </si>
  <si>
    <t>Realizado</t>
  </si>
  <si>
    <t>100</t>
  </si>
  <si>
    <t>FECHA: 16 DE ABRIL DE 2026</t>
  </si>
  <si>
    <t xml:space="preserve">1,9. Profesionalización del Talento Humano </t>
  </si>
  <si>
    <t>ENRO-MARZO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</si>
</sst>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quot;$&quot;* #,##0.00_);_(&quot;$&quot;* \(#,##0.00\);_(&quot;$&quot;* &quot;-&quot;??_);_(@_)"/>
    <numFmt numFmtId="165" formatCode="_-[$$-1C0A]* #,##0.00_ ;_-[$$-1C0A]* \-#,##0.00\ ;_-[$$-1C0A]* &quot;-&quot;??_ ;_-@_ "/>
    <numFmt numFmtId="166" formatCode="_(* #,##0.00_);_(* \(#,##0.00\);_(* &quot;-&quot;??_);_(@_)"/>
    <numFmt numFmtId="168" formatCode="&quot;$&quot;#,##0.00"/>
    <numFmt numFmtId="169" formatCode="&quot;$&quot;#,##0.00_);[Red]\(&quot;$&quot;#,##0.00\)"/>
  </numFmts>
  <fonts count="74" x14ac:knownFonts="1">
    <font>
      <sz val="11"/>
      <color theme="1"/>
      <name val="Aptos Narrow"/>
      <family val="2"/>
      <scheme val="minor"/>
    </font>
    <font>
      <sz val="11"/>
      <color theme="1"/>
      <name val="Aptos Narrow"/>
      <family val="2"/>
      <scheme val="minor"/>
    </font>
    <font>
      <sz val="11"/>
      <color rgb="FF006100"/>
      <name val="Aptos Narrow"/>
      <family val="2"/>
      <scheme val="minor"/>
    </font>
    <font>
      <sz val="11"/>
      <color rgb="FF9C0006"/>
      <name val="Aptos Narrow"/>
      <family val="2"/>
      <scheme val="minor"/>
    </font>
    <font>
      <b/>
      <sz val="11"/>
      <color theme="1"/>
      <name val="Aptos Narrow"/>
      <family val="2"/>
      <scheme val="minor"/>
    </font>
    <font>
      <sz val="12"/>
      <color theme="1"/>
      <name val="Aptos Narrow"/>
      <family val="2"/>
      <scheme val="minor"/>
    </font>
    <font>
      <b/>
      <sz val="12"/>
      <color theme="1"/>
      <name val="Aptos Narrow"/>
      <family val="2"/>
      <scheme val="minor"/>
    </font>
    <font>
      <b/>
      <sz val="12"/>
      <name val="Aptos Narrow"/>
      <family val="2"/>
      <scheme val="minor"/>
    </font>
    <font>
      <b/>
      <sz val="12"/>
      <color theme="1"/>
      <name val="Artifex CF Light"/>
      <family val="3"/>
    </font>
    <font>
      <sz val="10"/>
      <name val="Arial"/>
      <family val="2"/>
    </font>
    <font>
      <sz val="12"/>
      <name val="Aptos Narrow"/>
      <family val="2"/>
      <scheme val="minor"/>
    </font>
    <font>
      <sz val="12"/>
      <color theme="1"/>
      <name val="Arial"/>
      <family val="2"/>
    </font>
    <font>
      <sz val="12"/>
      <name val="Artifex CF Light"/>
    </font>
    <font>
      <b/>
      <sz val="12"/>
      <name val="Artifex CF Light"/>
    </font>
    <font>
      <b/>
      <sz val="12"/>
      <color rgb="FFC00000"/>
      <name val="Artifex CF Light"/>
    </font>
    <font>
      <b/>
      <sz val="12"/>
      <color rgb="FF002060"/>
      <name val="Artifex CF Light"/>
    </font>
    <font>
      <b/>
      <sz val="10"/>
      <color theme="1"/>
      <name val="Artifex CF Light"/>
      <family val="3"/>
    </font>
    <font>
      <b/>
      <sz val="10"/>
      <name val="Artifex CF Light"/>
      <family val="3"/>
    </font>
    <font>
      <sz val="10"/>
      <color theme="1"/>
      <name val="Artifex CF Light"/>
      <family val="3"/>
    </font>
    <font>
      <b/>
      <sz val="12"/>
      <name val="Arial"/>
      <family val="2"/>
    </font>
    <font>
      <b/>
      <sz val="12"/>
      <color theme="1"/>
      <name val="Arial"/>
      <family val="2"/>
    </font>
    <font>
      <b/>
      <sz val="11"/>
      <color theme="1"/>
      <name val="Artifex CF Light"/>
    </font>
    <font>
      <b/>
      <sz val="11"/>
      <color theme="1"/>
      <name val="Arial"/>
      <family val="2"/>
    </font>
    <font>
      <sz val="11"/>
      <color theme="1"/>
      <name val="Arial"/>
      <family val="2"/>
    </font>
    <font>
      <sz val="10"/>
      <color theme="1"/>
      <name val="Arial"/>
      <family val="2"/>
    </font>
    <font>
      <b/>
      <sz val="14"/>
      <color theme="1"/>
      <name val="Aptos Narrow"/>
      <family val="2"/>
      <scheme val="minor"/>
    </font>
    <font>
      <b/>
      <sz val="10"/>
      <name val="Aptos Narrow"/>
      <family val="2"/>
      <scheme val="minor"/>
    </font>
    <font>
      <b/>
      <sz val="24"/>
      <color theme="1"/>
      <name val="Aptos Narrow"/>
      <family val="2"/>
      <scheme val="minor"/>
    </font>
    <font>
      <b/>
      <sz val="20"/>
      <color theme="1"/>
      <name val="Aptos Narrow"/>
      <family val="2"/>
      <scheme val="minor"/>
    </font>
    <font>
      <b/>
      <sz val="11"/>
      <name val="Aptos Narrow"/>
      <family val="2"/>
      <scheme val="minor"/>
    </font>
    <font>
      <sz val="11"/>
      <color theme="1"/>
      <name val="Artifex CF Light"/>
    </font>
    <font>
      <sz val="12"/>
      <color theme="1"/>
      <name val="Artifex CF Light"/>
    </font>
    <font>
      <sz val="14"/>
      <name val="Artifex CF Light"/>
    </font>
    <font>
      <sz val="14"/>
      <color theme="1"/>
      <name val="Artifex CF Light"/>
    </font>
    <font>
      <u/>
      <sz val="11"/>
      <color theme="1"/>
      <name val="Artifex CF Light"/>
    </font>
    <font>
      <b/>
      <sz val="10"/>
      <name val="Artifex CF Light"/>
    </font>
    <font>
      <sz val="11"/>
      <name val="Artifex CF Light"/>
    </font>
    <font>
      <sz val="11"/>
      <color rgb="FFFF0000"/>
      <name val="Arial"/>
      <family val="2"/>
    </font>
    <font>
      <sz val="11"/>
      <name val="Aptos Narrow"/>
      <family val="2"/>
      <scheme val="minor"/>
    </font>
    <font>
      <b/>
      <sz val="22"/>
      <name val="Wingdings 2"/>
      <family val="1"/>
      <charset val="2"/>
    </font>
    <font>
      <sz val="10"/>
      <name val="Aptos Narrow"/>
      <family val="2"/>
      <scheme val="minor"/>
    </font>
    <font>
      <sz val="11"/>
      <name val="Arial"/>
      <family val="2"/>
    </font>
    <font>
      <b/>
      <sz val="16"/>
      <color theme="1"/>
      <name val="Aptos Narrow"/>
      <family val="2"/>
      <scheme val="minor"/>
    </font>
    <font>
      <b/>
      <sz val="14"/>
      <name val="Aptos Narrow"/>
      <family val="2"/>
      <scheme val="minor"/>
    </font>
    <font>
      <sz val="16"/>
      <color theme="1"/>
      <name val="Aptos Narrow"/>
      <family val="2"/>
      <scheme val="minor"/>
    </font>
    <font>
      <sz val="14"/>
      <color theme="1"/>
      <name val="Aptos Narrow"/>
      <family val="2"/>
      <scheme val="minor"/>
    </font>
    <font>
      <sz val="11"/>
      <color rgb="FFFF0000"/>
      <name val="Aptos Narrow"/>
      <family val="2"/>
      <scheme val="minor"/>
    </font>
    <font>
      <b/>
      <sz val="9"/>
      <name val="Aptos Narrow"/>
      <family val="2"/>
      <scheme val="minor"/>
    </font>
    <font>
      <b/>
      <sz val="9"/>
      <color theme="1"/>
      <name val="Aptos Narrow"/>
      <family val="2"/>
      <scheme val="minor"/>
    </font>
    <font>
      <sz val="9"/>
      <color theme="1"/>
      <name val="Aptos Narrow"/>
      <family val="2"/>
      <scheme val="minor"/>
    </font>
    <font>
      <sz val="10"/>
      <color theme="1"/>
      <name val="Aptos Narrow"/>
      <family val="2"/>
      <scheme val="minor"/>
    </font>
    <font>
      <sz val="8"/>
      <color theme="1"/>
      <name val="Aptos Narrow"/>
      <family val="2"/>
      <scheme val="minor"/>
    </font>
    <font>
      <b/>
      <sz val="10"/>
      <color theme="0"/>
      <name val="Aptos Narrow"/>
      <family val="2"/>
      <scheme val="minor"/>
    </font>
    <font>
      <b/>
      <sz val="9"/>
      <color indexed="81"/>
      <name val="Tahoma"/>
      <family val="2"/>
    </font>
    <font>
      <sz val="9"/>
      <color indexed="81"/>
      <name val="Tahoma"/>
      <family val="2"/>
    </font>
    <font>
      <sz val="11"/>
      <color theme="1"/>
      <name val="Artifex CF Light"/>
      <family val="3"/>
    </font>
    <font>
      <b/>
      <sz val="11"/>
      <color theme="1"/>
      <name val="Artifex CF Light"/>
      <family val="3"/>
    </font>
    <font>
      <b/>
      <sz val="11"/>
      <name val="Artifex CF Light"/>
      <family val="3"/>
    </font>
    <font>
      <sz val="12"/>
      <color theme="1"/>
      <name val="Artifex CF Light"/>
      <family val="3"/>
    </font>
    <font>
      <b/>
      <sz val="12"/>
      <name val="Artifex CF Light"/>
      <family val="3"/>
    </font>
    <font>
      <b/>
      <sz val="12"/>
      <color theme="1"/>
      <name val="Artifex CF Light"/>
    </font>
    <font>
      <b/>
      <sz val="24"/>
      <color theme="1"/>
      <name val="Artifex CF Light"/>
    </font>
    <font>
      <b/>
      <sz val="20"/>
      <color theme="1"/>
      <name val="Artifex CF Light"/>
    </font>
    <font>
      <b/>
      <sz val="11"/>
      <name val="Artifex CF Light"/>
    </font>
    <font>
      <sz val="11"/>
      <color theme="0"/>
      <name val="Artifex CF Light"/>
    </font>
    <font>
      <sz val="9"/>
      <name val="Aptos Narrow"/>
      <family val="2"/>
      <scheme val="minor"/>
    </font>
    <font>
      <sz val="12"/>
      <color indexed="8"/>
      <name val="Aptos Narrow"/>
      <family val="2"/>
      <scheme val="minor"/>
    </font>
    <font>
      <sz val="11"/>
      <name val="Artifex CF Light"/>
      <family val="3"/>
    </font>
    <font>
      <b/>
      <u/>
      <sz val="11"/>
      <color theme="1"/>
      <name val="Artifex CF Light"/>
      <family val="3"/>
    </font>
    <font>
      <b/>
      <sz val="11"/>
      <color theme="1"/>
      <name val="Vani"/>
      <family val="1"/>
    </font>
    <font>
      <b/>
      <sz val="13"/>
      <color theme="1"/>
      <name val="Artifex CF Light"/>
    </font>
    <font>
      <b/>
      <sz val="11"/>
      <color theme="1" tint="0.14999847407452621"/>
      <name val="Artifex CF Light"/>
      <family val="3"/>
    </font>
    <font>
      <b/>
      <sz val="13"/>
      <color theme="1"/>
      <name val="Artifex CF Light"/>
      <family val="3"/>
    </font>
    <font>
      <sz val="8"/>
      <name val="Aptos Narrow"/>
      <family val="2"/>
      <scheme val="minor"/>
    </font>
  </fonts>
  <fills count="12">
    <fill>
      <patternFill patternType="none"/>
    </fill>
    <fill>
      <patternFill patternType="gray125"/>
    </fill>
    <fill>
      <patternFill patternType="solid">
        <fgColor rgb="FFC6EFCE"/>
      </patternFill>
    </fill>
    <fill>
      <patternFill patternType="solid">
        <fgColor rgb="FFFFC7CE"/>
      </patternFill>
    </fill>
    <fill>
      <patternFill patternType="solid">
        <fgColor theme="0"/>
        <bgColor indexed="64"/>
      </patternFill>
    </fill>
    <fill>
      <patternFill patternType="solid">
        <fgColor rgb="FFFFC000"/>
        <bgColor indexed="64"/>
      </patternFill>
    </fill>
    <fill>
      <patternFill patternType="solid">
        <fgColor theme="2"/>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3" tint="0.89999084444715716"/>
        <bgColor indexed="64"/>
      </patternFill>
    </fill>
    <fill>
      <patternFill patternType="solid">
        <fgColor theme="3" tint="0.749992370372631"/>
        <bgColor indexed="64"/>
      </patternFill>
    </fill>
    <fill>
      <patternFill patternType="solid">
        <fgColor theme="4" tint="0.39997558519241921"/>
        <bgColor indexed="64"/>
      </patternFill>
    </fill>
  </fills>
  <borders count="8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style="thin">
        <color indexed="64"/>
      </left>
      <right/>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theme="4" tint="-0.499984740745262"/>
      </top>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theme="4" tint="-0.499984740745262"/>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style="medium">
        <color indexed="64"/>
      </bottom>
      <diagonal/>
    </border>
    <border>
      <left style="thin">
        <color theme="4" tint="-0.499984740745262"/>
      </left>
      <right style="thin">
        <color theme="4" tint="-0.499984740745262"/>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thin">
        <color theme="4" tint="-0.499984740745262"/>
      </left>
      <right style="thin">
        <color theme="4" tint="-0.499984740745262"/>
      </right>
      <top style="thin">
        <color theme="4" tint="-0.499984740745262"/>
      </top>
      <bottom style="thin">
        <color theme="4" tint="-0.499984740745262"/>
      </bottom>
      <diagonal/>
    </border>
    <border>
      <left style="thin">
        <color theme="4" tint="-0.499984740745262"/>
      </left>
      <right style="thin">
        <color theme="4" tint="-0.499984740745262"/>
      </right>
      <top style="thin">
        <color theme="4" tint="-0.499984740745262"/>
      </top>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bottom/>
      <diagonal/>
    </border>
    <border>
      <left style="thin">
        <color theme="4" tint="-0.499984740745262"/>
      </left>
      <right style="thin">
        <color theme="4" tint="-0.499984740745262"/>
      </right>
      <top style="medium">
        <color indexed="64"/>
      </top>
      <bottom style="thin">
        <color theme="4" tint="-0.499984740745262"/>
      </bottom>
      <diagonal/>
    </border>
    <border>
      <left style="thin">
        <color theme="4" tint="-0.499984740745262"/>
      </left>
      <right style="thin">
        <color theme="4" tint="-0.499984740745262"/>
      </right>
      <top style="thin">
        <color theme="4" tint="-0.499984740745262"/>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top style="medium">
        <color indexed="64"/>
      </top>
      <bottom style="medium">
        <color indexed="64"/>
      </bottom>
      <diagonal/>
    </border>
  </borders>
  <cellStyleXfs count="8">
    <xf numFmtId="0" fontId="0" fillId="0" borderId="0"/>
    <xf numFmtId="9" fontId="1" fillId="0" borderId="0" applyFont="0" applyFill="0" applyBorder="0" applyAlignment="0" applyProtection="0"/>
    <xf numFmtId="0" fontId="2" fillId="2" borderId="0" applyNumberFormat="0" applyBorder="0" applyAlignment="0" applyProtection="0"/>
    <xf numFmtId="0" fontId="3" fillId="3" borderId="0" applyNumberFormat="0" applyBorder="0" applyAlignment="0" applyProtection="0"/>
    <xf numFmtId="0" fontId="9" fillId="0" borderId="0"/>
    <xf numFmtId="164" fontId="1" fillId="0" borderId="0" applyFont="0" applyFill="0" applyBorder="0" applyAlignment="0" applyProtection="0"/>
    <xf numFmtId="166" fontId="1" fillId="0" borderId="0" applyFont="0" applyFill="0" applyBorder="0" applyAlignment="0" applyProtection="0"/>
    <xf numFmtId="0" fontId="9" fillId="0" borderId="0"/>
  </cellStyleXfs>
  <cellXfs count="2359">
    <xf numFmtId="0" fontId="0" fillId="0" borderId="0" xfId="0"/>
    <xf numFmtId="0" fontId="5" fillId="4" borderId="0" xfId="0" applyFont="1" applyFill="1" applyProtection="1">
      <protection locked="0"/>
    </xf>
    <xf numFmtId="0" fontId="5" fillId="4" borderId="0" xfId="0" applyFont="1" applyFill="1"/>
    <xf numFmtId="0" fontId="5" fillId="4" borderId="0" xfId="0" applyFont="1" applyFill="1" applyAlignment="1" applyProtection="1">
      <alignment horizontal="center"/>
      <protection locked="0"/>
    </xf>
    <xf numFmtId="0" fontId="7" fillId="4" borderId="0" xfId="0" applyFont="1" applyFill="1" applyAlignment="1" applyProtection="1">
      <alignment horizontal="left" vertical="center"/>
      <protection locked="0"/>
    </xf>
    <xf numFmtId="0" fontId="6" fillId="4" borderId="0" xfId="0" applyFont="1" applyFill="1" applyAlignment="1" applyProtection="1">
      <alignment horizontal="left"/>
      <protection locked="0"/>
    </xf>
    <xf numFmtId="0" fontId="6" fillId="5" borderId="7" xfId="0" applyFont="1" applyFill="1" applyBorder="1" applyAlignment="1" applyProtection="1">
      <alignment horizontal="center"/>
      <protection locked="0"/>
    </xf>
    <xf numFmtId="0" fontId="6" fillId="5" borderId="8" xfId="0" applyFont="1" applyFill="1" applyBorder="1" applyAlignment="1" applyProtection="1">
      <alignment horizontal="center"/>
      <protection locked="0"/>
    </xf>
    <xf numFmtId="0" fontId="6" fillId="5" borderId="9" xfId="0" applyFont="1" applyFill="1" applyBorder="1" applyAlignment="1" applyProtection="1">
      <alignment horizontal="center"/>
      <protection locked="0"/>
    </xf>
    <xf numFmtId="0" fontId="5" fillId="4" borderId="8" xfId="0" applyFont="1" applyFill="1" applyBorder="1" applyProtection="1">
      <protection locked="0"/>
    </xf>
    <xf numFmtId="0" fontId="5" fillId="4" borderId="45" xfId="0" applyFont="1" applyFill="1" applyBorder="1" applyProtection="1">
      <protection locked="0"/>
    </xf>
    <xf numFmtId="0" fontId="5" fillId="4" borderId="0" xfId="0" applyFont="1" applyFill="1" applyAlignment="1" applyProtection="1">
      <alignment vertical="center"/>
      <protection locked="0"/>
    </xf>
    <xf numFmtId="0" fontId="10" fillId="4" borderId="48" xfId="4" applyFont="1" applyFill="1" applyBorder="1" applyAlignment="1">
      <alignment horizontal="justify" wrapText="1"/>
    </xf>
    <xf numFmtId="0" fontId="10" fillId="4" borderId="18" xfId="4" applyFont="1" applyFill="1" applyBorder="1" applyAlignment="1">
      <alignment horizontal="justify" wrapText="1"/>
    </xf>
    <xf numFmtId="0" fontId="10" fillId="4" borderId="18" xfId="0" applyFont="1" applyFill="1" applyBorder="1" applyAlignment="1">
      <alignment horizontal="justify" vertical="center" wrapText="1"/>
    </xf>
    <xf numFmtId="0" fontId="10" fillId="4" borderId="0" xfId="0" applyFont="1" applyFill="1" applyAlignment="1">
      <alignment wrapText="1"/>
    </xf>
    <xf numFmtId="0" fontId="5" fillId="4" borderId="18" xfId="0" applyFont="1" applyFill="1" applyBorder="1" applyAlignment="1">
      <alignment horizontal="justify" vertical="center" wrapText="1"/>
    </xf>
    <xf numFmtId="9" fontId="5" fillId="4" borderId="18" xfId="0" applyNumberFormat="1" applyFont="1" applyFill="1" applyBorder="1" applyAlignment="1">
      <alignment horizontal="center"/>
    </xf>
    <xf numFmtId="0" fontId="5" fillId="4" borderId="18" xfId="0" applyFont="1" applyFill="1" applyBorder="1"/>
    <xf numFmtId="0" fontId="5" fillId="4" borderId="48" xfId="0" applyFont="1" applyFill="1" applyBorder="1"/>
    <xf numFmtId="165" fontId="5" fillId="4" borderId="48" xfId="0" applyNumberFormat="1" applyFont="1" applyFill="1" applyBorder="1" applyAlignment="1">
      <alignment horizontal="center"/>
    </xf>
    <xf numFmtId="165" fontId="5" fillId="4" borderId="18" xfId="0" applyNumberFormat="1" applyFont="1" applyFill="1" applyBorder="1"/>
    <xf numFmtId="0" fontId="10" fillId="4" borderId="18" xfId="0" applyFont="1" applyFill="1" applyBorder="1" applyAlignment="1" applyProtection="1">
      <alignment horizontal="justify" vertical="center" wrapText="1"/>
      <protection locked="0"/>
    </xf>
    <xf numFmtId="0" fontId="10" fillId="4" borderId="18" xfId="4" applyFont="1" applyFill="1" applyBorder="1" applyAlignment="1">
      <alignment horizontal="left" vertical="center" wrapText="1"/>
    </xf>
    <xf numFmtId="0" fontId="10" fillId="4" borderId="18" xfId="0" applyFont="1" applyFill="1" applyBorder="1" applyAlignment="1" applyProtection="1">
      <alignment horizontal="left" vertical="center" wrapText="1"/>
      <protection locked="0"/>
    </xf>
    <xf numFmtId="0" fontId="10" fillId="4" borderId="47" xfId="0" applyFont="1" applyFill="1" applyBorder="1" applyAlignment="1" applyProtection="1">
      <alignment horizontal="left" vertical="center" wrapText="1"/>
      <protection locked="0"/>
    </xf>
    <xf numFmtId="0" fontId="6" fillId="4" borderId="0" xfId="0" applyFont="1" applyFill="1" applyProtection="1">
      <protection locked="0"/>
    </xf>
    <xf numFmtId="0" fontId="16" fillId="6" borderId="7" xfId="0" applyFont="1" applyFill="1" applyBorder="1" applyAlignment="1" applyProtection="1">
      <alignment horizontal="left"/>
      <protection locked="0"/>
    </xf>
    <xf numFmtId="0" fontId="16" fillId="6" borderId="8" xfId="0" applyFont="1" applyFill="1" applyBorder="1" applyAlignment="1" applyProtection="1">
      <alignment horizontal="left"/>
      <protection locked="0"/>
    </xf>
    <xf numFmtId="9" fontId="16" fillId="6" borderId="8" xfId="1" applyFont="1" applyFill="1" applyBorder="1" applyAlignment="1" applyProtection="1">
      <alignment horizontal="left"/>
      <protection locked="0"/>
    </xf>
    <xf numFmtId="0" fontId="16" fillId="6" borderId="8" xfId="0" applyFont="1" applyFill="1" applyBorder="1" applyAlignment="1" applyProtection="1">
      <alignment horizontal="left" vertical="center" wrapText="1"/>
      <protection locked="0"/>
    </xf>
    <xf numFmtId="0" fontId="16" fillId="6" borderId="9" xfId="0" applyFont="1" applyFill="1" applyBorder="1" applyAlignment="1" applyProtection="1">
      <alignment horizontal="left" vertical="center" wrapText="1"/>
      <protection locked="0"/>
    </xf>
    <xf numFmtId="0" fontId="17" fillId="8" borderId="28" xfId="0" applyFont="1" applyFill="1" applyBorder="1" applyAlignment="1" applyProtection="1">
      <alignment horizontal="center" vertical="center" wrapText="1"/>
      <protection locked="0"/>
    </xf>
    <xf numFmtId="0" fontId="16" fillId="7" borderId="36" xfId="0" applyFont="1" applyFill="1" applyBorder="1" applyAlignment="1" applyProtection="1">
      <alignment horizontal="center" vertical="center" wrapText="1"/>
      <protection locked="0"/>
    </xf>
    <xf numFmtId="9" fontId="16" fillId="7" borderId="36" xfId="1" applyFont="1" applyFill="1" applyBorder="1" applyAlignment="1" applyProtection="1">
      <alignment horizontal="center" vertical="center" wrapText="1"/>
      <protection locked="0"/>
    </xf>
    <xf numFmtId="0" fontId="17" fillId="8" borderId="38" xfId="0" applyFont="1" applyFill="1" applyBorder="1" applyAlignment="1">
      <alignment vertical="center" wrapText="1"/>
    </xf>
    <xf numFmtId="0" fontId="17" fillId="8" borderId="39" xfId="0" applyFont="1" applyFill="1" applyBorder="1" applyAlignment="1">
      <alignment horizontal="center" vertical="center" wrapText="1"/>
    </xf>
    <xf numFmtId="0" fontId="17" fillId="8" borderId="40" xfId="0" applyFont="1" applyFill="1" applyBorder="1" applyAlignment="1">
      <alignment horizontal="center" vertical="center" wrapText="1"/>
    </xf>
    <xf numFmtId="0" fontId="17" fillId="8" borderId="43" xfId="0" applyFont="1" applyFill="1" applyBorder="1" applyAlignment="1" applyProtection="1">
      <alignment horizontal="left" vertical="center" wrapText="1"/>
      <protection locked="0"/>
    </xf>
    <xf numFmtId="0" fontId="16" fillId="0" borderId="5" xfId="0" applyFont="1" applyBorder="1" applyAlignment="1" applyProtection="1">
      <alignment horizontal="center" vertical="center" wrapText="1"/>
      <protection locked="0"/>
    </xf>
    <xf numFmtId="0" fontId="16" fillId="0" borderId="0" xfId="0" applyFont="1" applyAlignment="1" applyProtection="1">
      <alignment horizontal="center" vertical="center" wrapText="1"/>
      <protection locked="0"/>
    </xf>
    <xf numFmtId="9" fontId="16" fillId="0" borderId="0" xfId="1" applyFont="1" applyFill="1" applyBorder="1" applyAlignment="1" applyProtection="1">
      <alignment horizontal="center" vertical="center" wrapText="1"/>
      <protection locked="0"/>
    </xf>
    <xf numFmtId="0" fontId="17" fillId="0" borderId="0" xfId="0" applyFont="1" applyAlignment="1" applyProtection="1">
      <alignment horizontal="center" vertical="center" wrapText="1"/>
      <protection locked="0"/>
    </xf>
    <xf numFmtId="0" fontId="17" fillId="0" borderId="0" xfId="0" applyFont="1" applyAlignment="1">
      <alignment vertical="center" wrapText="1"/>
    </xf>
    <xf numFmtId="0" fontId="17" fillId="0" borderId="0" xfId="0" applyFont="1" applyAlignment="1">
      <alignment horizontal="center" vertical="center" wrapText="1"/>
    </xf>
    <xf numFmtId="0" fontId="17" fillId="0" borderId="0" xfId="0" applyFont="1" applyAlignment="1" applyProtection="1">
      <alignment horizontal="left" vertical="center" wrapText="1"/>
      <protection locked="0"/>
    </xf>
    <xf numFmtId="0" fontId="18" fillId="0" borderId="18" xfId="0" applyFont="1" applyBorder="1" applyAlignment="1" applyProtection="1">
      <alignment horizontal="center" vertical="center"/>
      <protection locked="0"/>
    </xf>
    <xf numFmtId="0" fontId="18" fillId="0" borderId="24" xfId="0" applyFont="1" applyBorder="1" applyAlignment="1" applyProtection="1">
      <alignment horizontal="justify" vertical="center" wrapText="1"/>
      <protection locked="0"/>
    </xf>
    <xf numFmtId="9" fontId="18" fillId="0" borderId="24" xfId="0" applyNumberFormat="1" applyFont="1" applyBorder="1" applyAlignment="1" applyProtection="1">
      <alignment horizontal="center" vertical="center"/>
      <protection locked="0"/>
    </xf>
    <xf numFmtId="9" fontId="18" fillId="0" borderId="24" xfId="0" applyNumberFormat="1" applyFont="1" applyBorder="1" applyAlignment="1" applyProtection="1">
      <alignment vertical="center"/>
      <protection locked="0"/>
    </xf>
    <xf numFmtId="164" fontId="18" fillId="0" borderId="24" xfId="5" applyFont="1" applyFill="1" applyBorder="1" applyAlignment="1" applyProtection="1">
      <alignment wrapText="1"/>
      <protection locked="0"/>
    </xf>
    <xf numFmtId="0" fontId="18" fillId="0" borderId="24" xfId="0" applyFont="1" applyBorder="1" applyProtection="1">
      <protection locked="0"/>
    </xf>
    <xf numFmtId="9" fontId="18" fillId="0" borderId="24" xfId="1" applyFont="1" applyFill="1" applyBorder="1" applyAlignment="1" applyProtection="1">
      <alignment horizontal="center" vertical="center"/>
      <protection locked="0"/>
    </xf>
    <xf numFmtId="0" fontId="18" fillId="0" borderId="24" xfId="1" applyNumberFormat="1" applyFont="1" applyBorder="1" applyAlignment="1" applyProtection="1">
      <alignment horizontal="center" vertical="center"/>
    </xf>
    <xf numFmtId="9" fontId="18" fillId="0" borderId="24" xfId="1" applyFont="1" applyBorder="1" applyAlignment="1" applyProtection="1">
      <alignment horizontal="center" vertical="center"/>
    </xf>
    <xf numFmtId="0" fontId="17" fillId="0" borderId="24" xfId="0" applyFont="1" applyBorder="1" applyAlignment="1">
      <alignment horizontal="center" vertical="center"/>
    </xf>
    <xf numFmtId="0" fontId="18" fillId="0" borderId="58" xfId="0" applyFont="1" applyBorder="1" applyAlignment="1" applyProtection="1">
      <alignment horizontal="justify" vertical="center" wrapText="1"/>
      <protection locked="0"/>
    </xf>
    <xf numFmtId="0" fontId="18" fillId="0" borderId="18" xfId="0" applyFont="1" applyBorder="1" applyAlignment="1" applyProtection="1">
      <alignment horizontal="justify" vertical="center" wrapText="1"/>
      <protection locked="0"/>
    </xf>
    <xf numFmtId="0" fontId="18" fillId="0" borderId="48" xfId="0" applyFont="1" applyBorder="1" applyAlignment="1" applyProtection="1">
      <alignment vertical="center" wrapText="1"/>
      <protection locked="0"/>
    </xf>
    <xf numFmtId="9" fontId="18" fillId="0" borderId="48" xfId="1" applyFont="1" applyFill="1" applyBorder="1" applyAlignment="1" applyProtection="1">
      <alignment horizontal="center" vertical="center" wrapText="1"/>
      <protection locked="0"/>
    </xf>
    <xf numFmtId="9" fontId="18" fillId="0" borderId="48" xfId="1" applyFont="1" applyFill="1" applyBorder="1" applyAlignment="1" applyProtection="1">
      <alignment horizontal="center" vertical="center"/>
      <protection locked="0"/>
    </xf>
    <xf numFmtId="9" fontId="18" fillId="0" borderId="48" xfId="0" applyNumberFormat="1" applyFont="1" applyBorder="1" applyAlignment="1" applyProtection="1">
      <alignment horizontal="center" vertical="center"/>
      <protection locked="0"/>
    </xf>
    <xf numFmtId="9" fontId="18" fillId="0" borderId="48" xfId="0" applyNumberFormat="1" applyFont="1" applyBorder="1" applyAlignment="1" applyProtection="1">
      <alignment vertical="center"/>
      <protection locked="0"/>
    </xf>
    <xf numFmtId="0" fontId="18" fillId="0" borderId="48" xfId="0" applyFont="1" applyBorder="1" applyAlignment="1" applyProtection="1">
      <alignment horizontal="justify" vertical="center" wrapText="1"/>
      <protection locked="0"/>
    </xf>
    <xf numFmtId="0" fontId="18" fillId="0" borderId="48" xfId="0" applyFont="1" applyBorder="1" applyProtection="1">
      <protection locked="0"/>
    </xf>
    <xf numFmtId="0" fontId="18" fillId="0" borderId="48" xfId="1" applyNumberFormat="1" applyFont="1" applyBorder="1" applyAlignment="1" applyProtection="1">
      <alignment horizontal="center" vertical="center"/>
    </xf>
    <xf numFmtId="9" fontId="18" fillId="0" borderId="48" xfId="1" applyFont="1" applyBorder="1" applyAlignment="1" applyProtection="1">
      <alignment horizontal="center" vertical="center"/>
    </xf>
    <xf numFmtId="0" fontId="18" fillId="0" borderId="59" xfId="0" applyFont="1" applyBorder="1" applyAlignment="1" applyProtection="1">
      <alignment horizontal="justify" vertical="center" wrapText="1"/>
      <protection locked="0"/>
    </xf>
    <xf numFmtId="9" fontId="18" fillId="0" borderId="18" xfId="0" applyNumberFormat="1" applyFont="1" applyBorder="1" applyAlignment="1" applyProtection="1">
      <alignment vertical="center"/>
      <protection locked="0"/>
    </xf>
    <xf numFmtId="164" fontId="18" fillId="0" borderId="18" xfId="5" applyFont="1" applyFill="1" applyBorder="1" applyAlignment="1" applyProtection="1">
      <alignment wrapText="1"/>
      <protection locked="0"/>
    </xf>
    <xf numFmtId="9" fontId="18" fillId="0" borderId="18" xfId="1" applyFont="1" applyFill="1" applyBorder="1" applyAlignment="1" applyProtection="1">
      <alignment horizontal="center" vertical="center"/>
      <protection locked="0"/>
    </xf>
    <xf numFmtId="0" fontId="18" fillId="0" borderId="18" xfId="1" applyNumberFormat="1" applyFont="1" applyBorder="1" applyAlignment="1" applyProtection="1">
      <alignment horizontal="center" vertical="center"/>
    </xf>
    <xf numFmtId="9" fontId="18" fillId="0" borderId="18" xfId="1" applyFont="1" applyBorder="1" applyAlignment="1" applyProtection="1">
      <alignment horizontal="center" vertical="center"/>
    </xf>
    <xf numFmtId="0" fontId="17" fillId="0" borderId="18" xfId="0" applyFont="1" applyBorder="1" applyAlignment="1">
      <alignment horizontal="center" vertical="center"/>
    </xf>
    <xf numFmtId="0" fontId="18" fillId="0" borderId="18" xfId="0" applyFont="1" applyBorder="1" applyProtection="1">
      <protection locked="0"/>
    </xf>
    <xf numFmtId="9" fontId="18" fillId="0" borderId="18" xfId="0" applyNumberFormat="1" applyFont="1" applyBorder="1" applyAlignment="1" applyProtection="1">
      <alignment horizontal="center" vertical="center"/>
      <protection locked="0"/>
    </xf>
    <xf numFmtId="9" fontId="18" fillId="0" borderId="18" xfId="1" applyFont="1" applyFill="1" applyBorder="1" applyAlignment="1" applyProtection="1">
      <alignment horizontal="center" vertical="center" wrapText="1"/>
      <protection locked="0"/>
    </xf>
    <xf numFmtId="0" fontId="18" fillId="0" borderId="18" xfId="0" applyFont="1" applyBorder="1" applyAlignment="1" applyProtection="1">
      <alignment vertical="center"/>
      <protection locked="0"/>
    </xf>
    <xf numFmtId="164" fontId="18" fillId="0" borderId="18" xfId="5" applyFont="1" applyFill="1" applyBorder="1" applyAlignment="1" applyProtection="1">
      <alignment horizontal="center" vertical="center" wrapText="1"/>
      <protection locked="0"/>
    </xf>
    <xf numFmtId="9" fontId="18" fillId="4" borderId="18" xfId="1" applyFont="1" applyFill="1" applyBorder="1" applyAlignment="1" applyProtection="1">
      <alignment horizontal="center" vertical="center" wrapText="1"/>
      <protection locked="0"/>
    </xf>
    <xf numFmtId="0" fontId="18" fillId="4" borderId="18" xfId="0" applyFont="1" applyFill="1" applyBorder="1" applyAlignment="1" applyProtection="1">
      <alignment vertical="center"/>
      <protection locked="0"/>
    </xf>
    <xf numFmtId="9" fontId="18" fillId="0" borderId="18" xfId="1" applyFont="1" applyFill="1" applyBorder="1" applyAlignment="1" applyProtection="1">
      <alignment vertical="center"/>
      <protection locked="0"/>
    </xf>
    <xf numFmtId="0" fontId="18" fillId="0" borderId="18" xfId="1" applyNumberFormat="1" applyFont="1" applyFill="1" applyBorder="1" applyAlignment="1" applyProtection="1">
      <alignment vertical="center"/>
      <protection locked="0"/>
    </xf>
    <xf numFmtId="0" fontId="18" fillId="4" borderId="18" xfId="1" applyNumberFormat="1" applyFont="1" applyFill="1" applyBorder="1" applyAlignment="1" applyProtection="1">
      <alignment vertical="center"/>
      <protection locked="0"/>
    </xf>
    <xf numFmtId="0" fontId="18" fillId="0" borderId="18" xfId="0" applyFont="1" applyBorder="1" applyAlignment="1" applyProtection="1">
      <alignment wrapText="1"/>
      <protection locked="0"/>
    </xf>
    <xf numFmtId="9" fontId="18" fillId="0" borderId="47" xfId="1" applyFont="1" applyFill="1" applyBorder="1" applyAlignment="1" applyProtection="1">
      <alignment horizontal="center" vertical="center" wrapText="1"/>
      <protection locked="0"/>
    </xf>
    <xf numFmtId="9" fontId="18" fillId="0" borderId="47" xfId="0" applyNumberFormat="1" applyFont="1" applyBorder="1" applyAlignment="1" applyProtection="1">
      <alignment horizontal="center" vertical="center"/>
      <protection locked="0"/>
    </xf>
    <xf numFmtId="0" fontId="18" fillId="0" borderId="47" xfId="0" applyFont="1" applyBorder="1" applyProtection="1">
      <protection locked="0"/>
    </xf>
    <xf numFmtId="9" fontId="18" fillId="0" borderId="47" xfId="1" applyFont="1" applyBorder="1" applyAlignment="1" applyProtection="1">
      <alignment horizontal="center"/>
      <protection locked="0"/>
    </xf>
    <xf numFmtId="0" fontId="18" fillId="0" borderId="47" xfId="0" applyFont="1" applyBorder="1"/>
    <xf numFmtId="9" fontId="18" fillId="0" borderId="47" xfId="1" applyFont="1" applyBorder="1" applyAlignment="1" applyProtection="1">
      <alignment horizontal="center" vertical="center"/>
      <protection locked="0"/>
    </xf>
    <xf numFmtId="9" fontId="18" fillId="0" borderId="47" xfId="0" applyNumberFormat="1" applyFont="1" applyBorder="1" applyAlignment="1">
      <alignment horizontal="center" vertical="center"/>
    </xf>
    <xf numFmtId="0" fontId="18" fillId="0" borderId="0" xfId="0" applyFont="1"/>
    <xf numFmtId="0" fontId="11" fillId="0" borderId="0" xfId="0" applyFont="1"/>
    <xf numFmtId="0" fontId="18" fillId="0" borderId="2" xfId="0" applyFont="1" applyBorder="1" applyAlignment="1" applyProtection="1">
      <alignment horizontal="center"/>
      <protection locked="0"/>
    </xf>
    <xf numFmtId="0" fontId="18" fillId="0" borderId="0" xfId="0" applyFont="1" applyAlignment="1" applyProtection="1">
      <alignment horizontal="center"/>
      <protection locked="0"/>
    </xf>
    <xf numFmtId="0" fontId="18" fillId="0" borderId="16" xfId="0" applyFont="1" applyBorder="1" applyAlignment="1" applyProtection="1">
      <alignment horizontal="center"/>
      <protection locked="0"/>
    </xf>
    <xf numFmtId="0" fontId="18" fillId="0" borderId="0" xfId="0" applyFont="1" applyProtection="1">
      <protection locked="0"/>
    </xf>
    <xf numFmtId="0" fontId="17" fillId="0" borderId="0" xfId="0" applyFont="1" applyAlignment="1" applyProtection="1">
      <alignment horizontal="left" vertical="center"/>
      <protection locked="0"/>
    </xf>
    <xf numFmtId="0" fontId="19" fillId="0" borderId="0" xfId="0" applyFont="1" applyAlignment="1" applyProtection="1">
      <alignment horizontal="left" vertical="center"/>
      <protection locked="0"/>
    </xf>
    <xf numFmtId="0" fontId="16" fillId="0" borderId="0" xfId="0" applyFont="1" applyAlignment="1" applyProtection="1">
      <alignment horizontal="left"/>
      <protection locked="0"/>
    </xf>
    <xf numFmtId="0" fontId="16" fillId="5" borderId="7" xfId="0" applyFont="1" applyFill="1" applyBorder="1" applyAlignment="1" applyProtection="1">
      <alignment horizontal="center"/>
      <protection locked="0"/>
    </xf>
    <xf numFmtId="0" fontId="16" fillId="5" borderId="8" xfId="0" applyFont="1" applyFill="1" applyBorder="1" applyAlignment="1" applyProtection="1">
      <alignment horizontal="center"/>
      <protection locked="0"/>
    </xf>
    <xf numFmtId="0" fontId="16" fillId="5" borderId="9" xfId="0" applyFont="1" applyFill="1" applyBorder="1" applyAlignment="1" applyProtection="1">
      <alignment horizontal="center"/>
      <protection locked="0"/>
    </xf>
    <xf numFmtId="0" fontId="20" fillId="5" borderId="8" xfId="0" applyFont="1" applyFill="1" applyBorder="1" applyAlignment="1" applyProtection="1">
      <alignment horizontal="center"/>
      <protection locked="0"/>
    </xf>
    <xf numFmtId="0" fontId="19" fillId="8" borderId="32" xfId="0" applyFont="1" applyFill="1" applyBorder="1" applyAlignment="1" applyProtection="1">
      <alignment horizontal="center" vertical="center" wrapText="1"/>
      <protection locked="0"/>
    </xf>
    <xf numFmtId="0" fontId="16" fillId="7" borderId="47" xfId="0" applyFont="1" applyFill="1" applyBorder="1" applyAlignment="1" applyProtection="1">
      <alignment horizontal="center" vertical="center" wrapText="1"/>
      <protection locked="0"/>
    </xf>
    <xf numFmtId="0" fontId="17" fillId="8" borderId="46" xfId="0" applyFont="1" applyFill="1" applyBorder="1" applyAlignment="1">
      <alignment horizontal="center" vertical="center" wrapText="1"/>
    </xf>
    <xf numFmtId="0" fontId="17" fillId="8" borderId="31" xfId="0" applyFont="1" applyFill="1" applyBorder="1" applyAlignment="1">
      <alignment horizontal="center" vertical="center" wrapText="1"/>
    </xf>
    <xf numFmtId="0" fontId="17" fillId="8" borderId="50" xfId="0" applyFont="1" applyFill="1" applyBorder="1" applyAlignment="1">
      <alignment horizontal="center" vertical="center" wrapText="1"/>
    </xf>
    <xf numFmtId="0" fontId="18" fillId="0" borderId="18" xfId="0" applyFont="1" applyBorder="1"/>
    <xf numFmtId="0" fontId="11" fillId="0" borderId="18" xfId="0" applyFont="1" applyBorder="1" applyProtection="1">
      <protection locked="0"/>
    </xf>
    <xf numFmtId="0" fontId="22" fillId="0" borderId="18" xfId="0" applyFont="1" applyBorder="1" applyAlignment="1">
      <alignment horizontal="left" wrapText="1"/>
    </xf>
    <xf numFmtId="0" fontId="23" fillId="0" borderId="18" xfId="0" applyFont="1" applyBorder="1" applyAlignment="1">
      <alignment horizontal="left" vertical="top" wrapText="1"/>
    </xf>
    <xf numFmtId="0" fontId="18" fillId="0" borderId="18" xfId="0" applyFont="1" applyBorder="1" applyAlignment="1" applyProtection="1">
      <alignment horizontal="left" vertical="center" wrapText="1"/>
      <protection locked="0"/>
    </xf>
    <xf numFmtId="0" fontId="22" fillId="0" borderId="30" xfId="0" applyFont="1" applyBorder="1" applyAlignment="1">
      <alignment horizontal="left" wrapText="1"/>
    </xf>
    <xf numFmtId="0" fontId="23" fillId="0" borderId="30" xfId="0" applyFont="1" applyBorder="1" applyAlignment="1">
      <alignment horizontal="left" vertical="center" wrapText="1"/>
    </xf>
    <xf numFmtId="0" fontId="18" fillId="0" borderId="30" xfId="0" applyFont="1" applyBorder="1" applyAlignment="1" applyProtection="1">
      <alignment horizontal="left" vertical="center" wrapText="1"/>
      <protection locked="0"/>
    </xf>
    <xf numFmtId="0" fontId="22" fillId="0" borderId="47" xfId="0" applyFont="1" applyBorder="1" applyAlignment="1" applyProtection="1">
      <alignment horizontal="left" vertical="center" wrapText="1"/>
      <protection locked="0"/>
    </xf>
    <xf numFmtId="9" fontId="18" fillId="0" borderId="47" xfId="0" applyNumberFormat="1" applyFont="1" applyBorder="1" applyAlignment="1">
      <alignment horizontal="center"/>
    </xf>
    <xf numFmtId="0" fontId="23" fillId="0" borderId="47" xfId="0" applyFont="1" applyBorder="1" applyAlignment="1">
      <alignment horizontal="left" vertical="top" wrapText="1"/>
    </xf>
    <xf numFmtId="0" fontId="23" fillId="0" borderId="47" xfId="0" applyFont="1" applyBorder="1" applyAlignment="1">
      <alignment horizontal="left" vertical="center" wrapText="1"/>
    </xf>
    <xf numFmtId="0" fontId="22" fillId="0" borderId="18" xfId="0" applyFont="1" applyBorder="1" applyAlignment="1" applyProtection="1">
      <alignment horizontal="left" vertical="center" wrapText="1"/>
      <protection locked="0"/>
    </xf>
    <xf numFmtId="9" fontId="18" fillId="0" borderId="18" xfId="0" applyNumberFormat="1" applyFont="1" applyBorder="1" applyAlignment="1">
      <alignment horizontal="left" indent="1"/>
    </xf>
    <xf numFmtId="0" fontId="11" fillId="4" borderId="18" xfId="0" applyFont="1" applyFill="1" applyBorder="1" applyAlignment="1">
      <alignment horizontal="left" vertical="top" wrapText="1"/>
    </xf>
    <xf numFmtId="9" fontId="18" fillId="0" borderId="18" xfId="0" applyNumberFormat="1" applyFont="1" applyBorder="1" applyAlignment="1" applyProtection="1">
      <alignment horizontal="left" indent="1"/>
      <protection locked="0"/>
    </xf>
    <xf numFmtId="0" fontId="18" fillId="0" borderId="18" xfId="0" applyFont="1" applyBorder="1" applyAlignment="1" applyProtection="1">
      <alignment horizontal="left" indent="1"/>
      <protection locked="0"/>
    </xf>
    <xf numFmtId="0" fontId="18" fillId="0" borderId="18" xfId="0" applyFont="1" applyBorder="1" applyAlignment="1" applyProtection="1">
      <alignment horizontal="left" vertical="top" indent="1"/>
      <protection locked="0"/>
    </xf>
    <xf numFmtId="0" fontId="0" fillId="0" borderId="18" xfId="0" applyBorder="1" applyAlignment="1">
      <alignment horizontal="left" indent="1"/>
    </xf>
    <xf numFmtId="0" fontId="16" fillId="0" borderId="0" xfId="0" applyFont="1" applyProtection="1">
      <protection locked="0"/>
    </xf>
    <xf numFmtId="0" fontId="11" fillId="0" borderId="0" xfId="0" applyFont="1" applyProtection="1">
      <protection locked="0"/>
    </xf>
    <xf numFmtId="0" fontId="24" fillId="0" borderId="0" xfId="0" applyFont="1" applyProtection="1">
      <protection locked="0"/>
    </xf>
    <xf numFmtId="0" fontId="18" fillId="0" borderId="19" xfId="0" applyFont="1" applyBorder="1" applyAlignment="1" applyProtection="1">
      <alignment horizontal="center"/>
      <protection locked="0"/>
    </xf>
    <xf numFmtId="0" fontId="18" fillId="0" borderId="20" xfId="0" applyFont="1" applyBorder="1" applyAlignment="1" applyProtection="1">
      <alignment horizontal="center"/>
      <protection locked="0"/>
    </xf>
    <xf numFmtId="0" fontId="0" fillId="0" borderId="0" xfId="0" applyAlignment="1" applyProtection="1">
      <alignment horizontal="center"/>
      <protection locked="0"/>
    </xf>
    <xf numFmtId="0" fontId="0" fillId="0" borderId="0" xfId="0" applyProtection="1">
      <protection locked="0"/>
    </xf>
    <xf numFmtId="0" fontId="0" fillId="0" borderId="0" xfId="0" applyAlignment="1" applyProtection="1">
      <alignment wrapText="1"/>
      <protection locked="0"/>
    </xf>
    <xf numFmtId="0" fontId="0" fillId="0" borderId="0" xfId="0" applyAlignment="1" applyProtection="1">
      <alignment vertical="center"/>
      <protection locked="0"/>
    </xf>
    <xf numFmtId="0" fontId="5" fillId="0" borderId="0" xfId="0" applyFont="1" applyAlignment="1" applyProtection="1">
      <alignment horizontal="center"/>
      <protection locked="0"/>
    </xf>
    <xf numFmtId="0" fontId="26" fillId="0" borderId="0" xfId="0" applyFont="1" applyAlignment="1" applyProtection="1">
      <alignment horizontal="left" vertical="center"/>
      <protection locked="0"/>
    </xf>
    <xf numFmtId="0" fontId="4" fillId="0" borderId="0" xfId="0" applyFont="1" applyAlignment="1" applyProtection="1">
      <alignment horizontal="left"/>
      <protection locked="0"/>
    </xf>
    <xf numFmtId="0" fontId="4" fillId="0" borderId="0" xfId="0" applyFont="1" applyAlignment="1" applyProtection="1">
      <alignment horizontal="left" wrapText="1"/>
      <protection locked="0"/>
    </xf>
    <xf numFmtId="0" fontId="4" fillId="0" borderId="0" xfId="0" applyFont="1" applyAlignment="1" applyProtection="1">
      <alignment horizontal="left" vertical="center"/>
      <protection locked="0"/>
    </xf>
    <xf numFmtId="0" fontId="6" fillId="5" borderId="8" xfId="0" applyFont="1" applyFill="1" applyBorder="1" applyAlignment="1" applyProtection="1">
      <alignment horizontal="center" wrapText="1"/>
      <protection locked="0"/>
    </xf>
    <xf numFmtId="0" fontId="6" fillId="5" borderId="8" xfId="0" applyFont="1" applyFill="1" applyBorder="1" applyAlignment="1" applyProtection="1">
      <alignment horizontal="center" vertical="center"/>
      <protection locked="0"/>
    </xf>
    <xf numFmtId="0" fontId="29" fillId="8" borderId="31" xfId="0" applyFont="1" applyFill="1" applyBorder="1" applyAlignment="1" applyProtection="1">
      <alignment horizontal="center" vertical="center" wrapText="1"/>
      <protection locked="0"/>
    </xf>
    <xf numFmtId="0" fontId="29" fillId="8" borderId="32" xfId="0" applyFont="1" applyFill="1" applyBorder="1" applyAlignment="1" applyProtection="1">
      <alignment horizontal="center" vertical="center" wrapText="1"/>
      <protection locked="0"/>
    </xf>
    <xf numFmtId="0" fontId="4" fillId="7" borderId="36" xfId="0" applyFont="1" applyFill="1" applyBorder="1" applyAlignment="1" applyProtection="1">
      <alignment horizontal="center" vertical="center" wrapText="1"/>
      <protection locked="0"/>
    </xf>
    <xf numFmtId="0" fontId="29" fillId="8" borderId="38" xfId="0" applyFont="1" applyFill="1" applyBorder="1" applyAlignment="1">
      <alignment vertical="center" wrapText="1"/>
    </xf>
    <xf numFmtId="0" fontId="29" fillId="8" borderId="39" xfId="0" applyFont="1" applyFill="1" applyBorder="1" applyAlignment="1">
      <alignment horizontal="center" vertical="center" wrapText="1"/>
    </xf>
    <xf numFmtId="0" fontId="29" fillId="8" borderId="40" xfId="0" applyFont="1" applyFill="1" applyBorder="1" applyAlignment="1">
      <alignment horizontal="center" vertical="center" wrapText="1"/>
    </xf>
    <xf numFmtId="0" fontId="29" fillId="8" borderId="43" xfId="0" applyFont="1" applyFill="1" applyBorder="1" applyAlignment="1" applyProtection="1">
      <alignment horizontal="center" vertical="center" wrapText="1"/>
      <protection locked="0"/>
    </xf>
    <xf numFmtId="0" fontId="0" fillId="0" borderId="0" xfId="0" applyAlignment="1">
      <alignment wrapText="1"/>
    </xf>
    <xf numFmtId="0" fontId="0" fillId="0" borderId="0" xfId="0" applyAlignment="1">
      <alignment vertical="center"/>
    </xf>
    <xf numFmtId="9" fontId="30" fillId="0" borderId="24" xfId="0" applyNumberFormat="1" applyFont="1" applyBorder="1" applyAlignment="1">
      <alignment horizontal="center" vertical="center"/>
    </xf>
    <xf numFmtId="0" fontId="30" fillId="0" borderId="24" xfId="0" applyFont="1" applyBorder="1" applyAlignment="1" applyProtection="1">
      <alignment horizontal="justify" vertical="center" wrapText="1"/>
      <protection locked="0"/>
    </xf>
    <xf numFmtId="0" fontId="30" fillId="0" borderId="18" xfId="0" applyFont="1" applyBorder="1" applyAlignment="1" applyProtection="1">
      <alignment horizontal="justify" vertical="center" wrapText="1"/>
      <protection locked="0"/>
    </xf>
    <xf numFmtId="0" fontId="17" fillId="8" borderId="32" xfId="0" applyFont="1" applyFill="1" applyBorder="1" applyAlignment="1" applyProtection="1">
      <alignment horizontal="center" vertical="center" wrapText="1"/>
      <protection locked="0"/>
    </xf>
    <xf numFmtId="0" fontId="17" fillId="8" borderId="38" xfId="0" applyFont="1" applyFill="1" applyBorder="1" applyAlignment="1">
      <alignment horizontal="center" vertical="center" wrapText="1"/>
    </xf>
    <xf numFmtId="0" fontId="17" fillId="8" borderId="43" xfId="0" applyFont="1" applyFill="1" applyBorder="1" applyAlignment="1" applyProtection="1">
      <alignment horizontal="center" vertical="center" wrapText="1"/>
      <protection locked="0"/>
    </xf>
    <xf numFmtId="0" fontId="18" fillId="0" borderId="0" xfId="0" applyFont="1" applyAlignment="1" applyProtection="1">
      <alignment vertical="center"/>
      <protection locked="0"/>
    </xf>
    <xf numFmtId="0" fontId="18" fillId="0" borderId="45" xfId="0" applyFont="1" applyBorder="1" applyProtection="1">
      <protection locked="0"/>
    </xf>
    <xf numFmtId="0" fontId="18" fillId="0" borderId="24" xfId="0" applyFont="1" applyBorder="1" applyAlignment="1" applyProtection="1">
      <alignment horizontal="left" vertical="center" wrapText="1"/>
      <protection locked="0"/>
    </xf>
    <xf numFmtId="0" fontId="18" fillId="0" borderId="63" xfId="0" applyFont="1" applyBorder="1" applyAlignment="1" applyProtection="1">
      <alignment horizontal="center" vertical="center"/>
      <protection locked="0"/>
    </xf>
    <xf numFmtId="0" fontId="18" fillId="0" borderId="18" xfId="0" applyFont="1" applyBorder="1" applyAlignment="1">
      <alignment horizontal="justify" vertical="center" wrapText="1"/>
    </xf>
    <xf numFmtId="0" fontId="18" fillId="0" borderId="48" xfId="0" applyFont="1" applyBorder="1" applyAlignment="1" applyProtection="1">
      <alignment horizontal="left" vertical="center" wrapText="1"/>
      <protection locked="0"/>
    </xf>
    <xf numFmtId="0" fontId="18" fillId="0" borderId="18" xfId="0" applyFont="1" applyBorder="1" applyAlignment="1">
      <alignment horizontal="center" vertical="center"/>
    </xf>
    <xf numFmtId="0" fontId="18" fillId="0" borderId="18" xfId="0" applyFont="1" applyBorder="1" applyAlignment="1">
      <alignment vertical="center"/>
    </xf>
    <xf numFmtId="9" fontId="18" fillId="0" borderId="18" xfId="0" applyNumberFormat="1" applyFont="1" applyBorder="1" applyAlignment="1">
      <alignment horizontal="center" vertical="center"/>
    </xf>
    <xf numFmtId="9" fontId="18" fillId="0" borderId="18" xfId="0" applyNumberFormat="1" applyFont="1" applyBorder="1" applyAlignment="1">
      <alignment vertical="center"/>
    </xf>
    <xf numFmtId="0" fontId="18" fillId="0" borderId="59" xfId="0" applyFont="1" applyBorder="1" applyAlignment="1" applyProtection="1">
      <alignment horizontal="justify" vertical="center"/>
      <protection locked="0"/>
    </xf>
    <xf numFmtId="0" fontId="18" fillId="4" borderId="18" xfId="0" applyFont="1" applyFill="1" applyBorder="1" applyAlignment="1">
      <alignment horizontal="center" vertical="center"/>
    </xf>
    <xf numFmtId="0" fontId="18" fillId="0" borderId="18" xfId="0" applyFont="1" applyBorder="1" applyAlignment="1">
      <alignment horizontal="justify" vertical="center"/>
    </xf>
    <xf numFmtId="0" fontId="18" fillId="0" borderId="34" xfId="0" applyFont="1" applyBorder="1" applyAlignment="1" applyProtection="1">
      <alignment horizontal="center" vertical="center"/>
      <protection locked="0"/>
    </xf>
    <xf numFmtId="0" fontId="18" fillId="0" borderId="36" xfId="0" applyFont="1" applyBorder="1" applyAlignment="1" applyProtection="1">
      <alignment horizontal="justify" vertical="center" wrapText="1"/>
      <protection locked="0"/>
    </xf>
    <xf numFmtId="0" fontId="18" fillId="0" borderId="36" xfId="0" applyFont="1" applyBorder="1" applyAlignment="1">
      <alignment horizontal="center" vertical="center"/>
    </xf>
    <xf numFmtId="0" fontId="18" fillId="4" borderId="36" xfId="0" applyFont="1" applyFill="1" applyBorder="1" applyAlignment="1">
      <alignment horizontal="center" vertical="center"/>
    </xf>
    <xf numFmtId="0" fontId="18" fillId="0" borderId="36" xfId="0" applyFont="1" applyBorder="1" applyAlignment="1">
      <alignment horizontal="justify" vertical="center"/>
    </xf>
    <xf numFmtId="0" fontId="18" fillId="0" borderId="36" xfId="0" applyFont="1" applyBorder="1"/>
    <xf numFmtId="0" fontId="18" fillId="0" borderId="36" xfId="1" applyNumberFormat="1" applyFont="1" applyBorder="1" applyAlignment="1" applyProtection="1">
      <alignment horizontal="center" vertical="center"/>
    </xf>
    <xf numFmtId="9" fontId="18" fillId="0" borderId="36" xfId="0" applyNumberFormat="1" applyFont="1" applyBorder="1" applyAlignment="1">
      <alignment horizontal="center" vertical="center"/>
    </xf>
    <xf numFmtId="0" fontId="17" fillId="0" borderId="36" xfId="0" applyFont="1" applyBorder="1" applyAlignment="1">
      <alignment horizontal="center" vertical="center"/>
    </xf>
    <xf numFmtId="0" fontId="18" fillId="0" borderId="36" xfId="0" applyFont="1" applyBorder="1" applyProtection="1">
      <protection locked="0"/>
    </xf>
    <xf numFmtId="164" fontId="18" fillId="0" borderId="0" xfId="0" applyNumberFormat="1" applyFont="1" applyProtection="1">
      <protection locked="0"/>
    </xf>
    <xf numFmtId="0" fontId="6" fillId="5" borderId="10" xfId="0" applyFont="1" applyFill="1" applyBorder="1" applyProtection="1">
      <protection locked="0"/>
    </xf>
    <xf numFmtId="0" fontId="6" fillId="5" borderId="0" xfId="0" applyFont="1" applyFill="1" applyProtection="1">
      <protection locked="0"/>
    </xf>
    <xf numFmtId="9" fontId="37" fillId="0" borderId="21" xfId="0" applyNumberFormat="1" applyFont="1" applyBorder="1" applyAlignment="1" applyProtection="1">
      <alignment horizontal="center" vertical="center"/>
      <protection locked="0"/>
    </xf>
    <xf numFmtId="9" fontId="37" fillId="0" borderId="18" xfId="0" applyNumberFormat="1" applyFont="1" applyBorder="1" applyAlignment="1" applyProtection="1">
      <alignment horizontal="center" vertical="center"/>
      <protection locked="0"/>
    </xf>
    <xf numFmtId="0" fontId="0" fillId="0" borderId="45" xfId="0" applyBorder="1" applyProtection="1">
      <protection locked="0"/>
    </xf>
    <xf numFmtId="0" fontId="5" fillId="0" borderId="46" xfId="0" applyFont="1" applyBorder="1" applyAlignment="1" applyProtection="1">
      <alignment horizontal="center" vertical="center"/>
      <protection locked="0"/>
    </xf>
    <xf numFmtId="168" fontId="0" fillId="0" borderId="24" xfId="5" applyNumberFormat="1" applyFont="1" applyFill="1" applyBorder="1" applyAlignment="1" applyProtection="1">
      <alignment horizontal="center" vertical="center"/>
      <protection locked="0"/>
    </xf>
    <xf numFmtId="9" fontId="0" fillId="0" borderId="24" xfId="0" applyNumberFormat="1" applyBorder="1" applyAlignment="1" applyProtection="1">
      <alignment horizontal="center" vertical="center"/>
      <protection locked="0"/>
    </xf>
    <xf numFmtId="0" fontId="5" fillId="0" borderId="18" xfId="0" applyFont="1" applyBorder="1" applyAlignment="1" applyProtection="1">
      <alignment horizontal="center" vertical="center"/>
      <protection locked="0"/>
    </xf>
    <xf numFmtId="0" fontId="39" fillId="0" borderId="30" xfId="0" applyFont="1" applyBorder="1" applyAlignment="1">
      <alignment horizontal="center" vertical="center"/>
    </xf>
    <xf numFmtId="0" fontId="0" fillId="4" borderId="0" xfId="0" applyFill="1" applyProtection="1">
      <protection locked="0"/>
    </xf>
    <xf numFmtId="0" fontId="5" fillId="0" borderId="56" xfId="0" applyFont="1" applyBorder="1" applyAlignment="1" applyProtection="1">
      <alignment horizontal="center" vertical="center"/>
      <protection locked="0"/>
    </xf>
    <xf numFmtId="0" fontId="0" fillId="0" borderId="18" xfId="1" applyNumberFormat="1" applyFont="1" applyFill="1" applyBorder="1" applyAlignment="1" applyProtection="1">
      <alignment horizontal="center" vertical="center"/>
      <protection locked="0"/>
    </xf>
    <xf numFmtId="0" fontId="23" fillId="0" borderId="18" xfId="1" applyNumberFormat="1" applyFont="1" applyBorder="1" applyAlignment="1" applyProtection="1">
      <alignment horizontal="center" vertical="center"/>
    </xf>
    <xf numFmtId="9" fontId="23" fillId="0" borderId="18" xfId="0" applyNumberFormat="1" applyFont="1" applyBorder="1" applyAlignment="1">
      <alignment horizontal="center" vertical="center"/>
    </xf>
    <xf numFmtId="0" fontId="5" fillId="0" borderId="63" xfId="0" applyFont="1" applyBorder="1" applyAlignment="1" applyProtection="1">
      <alignment horizontal="center" vertical="center"/>
      <protection locked="0"/>
    </xf>
    <xf numFmtId="0" fontId="0" fillId="0" borderId="18" xfId="0" applyBorder="1" applyAlignment="1" applyProtection="1">
      <alignment horizontal="center" vertical="center"/>
      <protection locked="0"/>
    </xf>
    <xf numFmtId="9" fontId="0" fillId="0" borderId="18" xfId="0" applyNumberFormat="1" applyBorder="1" applyAlignment="1" applyProtection="1">
      <alignment horizontal="center" vertical="center"/>
      <protection locked="0"/>
    </xf>
    <xf numFmtId="0" fontId="4" fillId="0" borderId="0" xfId="0" applyFont="1" applyProtection="1">
      <protection locked="0"/>
    </xf>
    <xf numFmtId="0" fontId="0" fillId="0" borderId="19" xfId="0" applyBorder="1" applyAlignment="1" applyProtection="1">
      <alignment horizontal="center"/>
      <protection locked="0"/>
    </xf>
    <xf numFmtId="0" fontId="0" fillId="0" borderId="20" xfId="0" applyBorder="1" applyAlignment="1" applyProtection="1">
      <alignment horizontal="center"/>
      <protection locked="0"/>
    </xf>
    <xf numFmtId="0" fontId="0" fillId="0" borderId="21" xfId="0" applyBorder="1" applyAlignment="1" applyProtection="1">
      <alignment horizontal="center"/>
      <protection locked="0"/>
    </xf>
    <xf numFmtId="0" fontId="29" fillId="0" borderId="0" xfId="0" applyFont="1" applyProtection="1">
      <protection locked="0"/>
    </xf>
    <xf numFmtId="0" fontId="4" fillId="0" borderId="16" xfId="0" applyFont="1" applyBorder="1" applyAlignment="1" applyProtection="1">
      <alignment horizontal="left" vertical="center"/>
      <protection locked="0"/>
    </xf>
    <xf numFmtId="0" fontId="4" fillId="7" borderId="23" xfId="0" applyFont="1" applyFill="1" applyBorder="1" applyAlignment="1" applyProtection="1">
      <alignment horizontal="center" vertical="center" wrapText="1"/>
      <protection locked="0"/>
    </xf>
    <xf numFmtId="0" fontId="4" fillId="7" borderId="9" xfId="0" applyFont="1" applyFill="1" applyBorder="1" applyAlignment="1" applyProtection="1">
      <alignment horizontal="center" vertical="center" wrapText="1"/>
      <protection locked="0"/>
    </xf>
    <xf numFmtId="0" fontId="29" fillId="8" borderId="1" xfId="0" applyFont="1" applyFill="1" applyBorder="1" applyAlignment="1" applyProtection="1">
      <alignment horizontal="center" vertical="center" wrapText="1"/>
      <protection locked="0"/>
    </xf>
    <xf numFmtId="0" fontId="4" fillId="7" borderId="70" xfId="0" applyFont="1" applyFill="1" applyBorder="1" applyAlignment="1" applyProtection="1">
      <alignment horizontal="center" vertical="center" wrapText="1"/>
      <protection locked="0"/>
    </xf>
    <xf numFmtId="0" fontId="29" fillId="8" borderId="7" xfId="0" applyFont="1" applyFill="1" applyBorder="1" applyAlignment="1">
      <alignment horizontal="center" vertical="center" wrapText="1"/>
    </xf>
    <xf numFmtId="0" fontId="29" fillId="8" borderId="16" xfId="0" applyFont="1" applyFill="1" applyBorder="1" applyAlignment="1" applyProtection="1">
      <alignment horizontal="center" vertical="center" wrapText="1"/>
      <protection locked="0"/>
    </xf>
    <xf numFmtId="0" fontId="5" fillId="0" borderId="30" xfId="0" applyFont="1" applyBorder="1" applyAlignment="1" applyProtection="1">
      <alignment horizontal="center" vertical="center"/>
      <protection locked="0"/>
    </xf>
    <xf numFmtId="0" fontId="5" fillId="0" borderId="31" xfId="0" applyFont="1" applyBorder="1" applyAlignment="1" applyProtection="1">
      <alignment horizontal="center" vertical="center"/>
      <protection locked="0"/>
    </xf>
    <xf numFmtId="0" fontId="38" fillId="4" borderId="30" xfId="3" applyFont="1" applyFill="1" applyBorder="1" applyAlignment="1" applyProtection="1">
      <alignment vertical="center"/>
      <protection locked="0"/>
    </xf>
    <xf numFmtId="0" fontId="38" fillId="4" borderId="30" xfId="3" applyNumberFormat="1" applyFont="1" applyFill="1" applyBorder="1" applyAlignment="1" applyProtection="1">
      <alignment horizontal="center" vertical="center"/>
      <protection locked="0"/>
    </xf>
    <xf numFmtId="0" fontId="38" fillId="4" borderId="30" xfId="3" applyFont="1" applyFill="1" applyBorder="1" applyAlignment="1" applyProtection="1">
      <alignment horizontal="center" vertical="center"/>
      <protection locked="0"/>
    </xf>
    <xf numFmtId="0" fontId="38" fillId="4" borderId="30" xfId="3" applyNumberFormat="1" applyFont="1" applyFill="1" applyBorder="1" applyAlignment="1" applyProtection="1">
      <alignment horizontal="left" vertical="center" wrapText="1"/>
      <protection locked="0"/>
    </xf>
    <xf numFmtId="168" fontId="38" fillId="4" borderId="30" xfId="3" applyNumberFormat="1" applyFont="1" applyFill="1" applyBorder="1" applyAlignment="1" applyProtection="1">
      <alignment horizontal="center" vertical="center"/>
      <protection locked="0"/>
    </xf>
    <xf numFmtId="9" fontId="38" fillId="4" borderId="30" xfId="3" applyNumberFormat="1" applyFont="1" applyFill="1" applyBorder="1" applyAlignment="1" applyProtection="1">
      <alignment horizontal="center" vertical="center"/>
      <protection locked="0"/>
    </xf>
    <xf numFmtId="0" fontId="38" fillId="4" borderId="47" xfId="3" applyNumberFormat="1" applyFont="1" applyFill="1" applyBorder="1" applyAlignment="1" applyProtection="1">
      <alignment horizontal="center" vertical="center"/>
    </xf>
    <xf numFmtId="9" fontId="23" fillId="0" borderId="18" xfId="1" applyFont="1" applyBorder="1" applyAlignment="1" applyProtection="1">
      <alignment horizontal="center" vertical="center"/>
    </xf>
    <xf numFmtId="0" fontId="23" fillId="0" borderId="30" xfId="1" applyNumberFormat="1" applyFont="1" applyBorder="1" applyAlignment="1" applyProtection="1">
      <alignment horizontal="justify" vertical="center" wrapText="1"/>
    </xf>
    <xf numFmtId="0" fontId="10" fillId="4" borderId="18" xfId="0" applyFont="1" applyFill="1" applyBorder="1" applyAlignment="1" applyProtection="1">
      <alignment vertical="center"/>
      <protection locked="0"/>
    </xf>
    <xf numFmtId="0" fontId="38" fillId="4" borderId="18" xfId="1" applyNumberFormat="1" applyFont="1" applyFill="1" applyBorder="1" applyAlignment="1" applyProtection="1">
      <alignment horizontal="center" vertical="center"/>
      <protection locked="0"/>
    </xf>
    <xf numFmtId="0" fontId="38" fillId="4" borderId="18" xfId="1" applyNumberFormat="1" applyFont="1" applyFill="1" applyBorder="1" applyAlignment="1" applyProtection="1">
      <alignment horizontal="left" vertical="center" wrapText="1"/>
      <protection locked="0"/>
    </xf>
    <xf numFmtId="168" fontId="38" fillId="4" borderId="18" xfId="5" applyNumberFormat="1" applyFont="1" applyFill="1" applyBorder="1" applyAlignment="1" applyProtection="1">
      <alignment horizontal="center" vertical="center"/>
      <protection locked="0"/>
    </xf>
    <xf numFmtId="9" fontId="10" fillId="4" borderId="18" xfId="1" applyFont="1" applyFill="1" applyBorder="1" applyAlignment="1" applyProtection="1">
      <alignment horizontal="center" vertical="center"/>
      <protection locked="0"/>
    </xf>
    <xf numFmtId="0" fontId="41" fillId="4" borderId="18" xfId="1" applyNumberFormat="1" applyFont="1" applyFill="1" applyBorder="1" applyAlignment="1" applyProtection="1">
      <alignment horizontal="center" vertical="center"/>
    </xf>
    <xf numFmtId="168" fontId="38" fillId="4" borderId="18" xfId="2" applyNumberFormat="1" applyFont="1" applyFill="1" applyBorder="1" applyAlignment="1" applyProtection="1">
      <alignment horizontal="center" vertical="center"/>
      <protection locked="0"/>
    </xf>
    <xf numFmtId="0" fontId="23" fillId="0" borderId="18" xfId="1" applyNumberFormat="1" applyFont="1" applyBorder="1" applyAlignment="1" applyProtection="1">
      <alignment horizontal="justify" vertical="center" wrapText="1"/>
    </xf>
    <xf numFmtId="0" fontId="23" fillId="0" borderId="18" xfId="1" applyNumberFormat="1" applyFont="1" applyBorder="1" applyAlignment="1" applyProtection="1">
      <alignment horizontal="justify" vertical="center"/>
    </xf>
    <xf numFmtId="0" fontId="22" fillId="0" borderId="18" xfId="1" applyNumberFormat="1" applyFont="1" applyFill="1" applyBorder="1" applyAlignment="1" applyProtection="1">
      <alignment horizontal="justify" vertical="center" wrapText="1"/>
    </xf>
    <xf numFmtId="0" fontId="10" fillId="4" borderId="18" xfId="0" applyFont="1" applyFill="1" applyBorder="1" applyAlignment="1" applyProtection="1">
      <alignment vertical="center" wrapText="1"/>
      <protection locked="0"/>
    </xf>
    <xf numFmtId="0" fontId="38" fillId="0" borderId="0" xfId="1" applyNumberFormat="1" applyFont="1" applyFill="1" applyBorder="1" applyAlignment="1" applyProtection="1">
      <alignment horizontal="center" vertical="center" wrapText="1"/>
      <protection locked="0"/>
    </xf>
    <xf numFmtId="9" fontId="23" fillId="0" borderId="30" xfId="1" applyFont="1" applyBorder="1" applyAlignment="1" applyProtection="1">
      <alignment horizontal="center" vertical="center"/>
    </xf>
    <xf numFmtId="0" fontId="26" fillId="0" borderId="0" xfId="0" applyFont="1" applyAlignment="1" applyProtection="1">
      <alignment horizontal="center" vertical="center"/>
      <protection locked="0"/>
    </xf>
    <xf numFmtId="0" fontId="4" fillId="7" borderId="3" xfId="0" applyFont="1" applyFill="1" applyBorder="1" applyAlignment="1" applyProtection="1">
      <alignment horizontal="center" vertical="center" wrapText="1"/>
      <protection locked="0"/>
    </xf>
    <xf numFmtId="0" fontId="38" fillId="4" borderId="18" xfId="3" applyNumberFormat="1" applyFont="1" applyFill="1" applyBorder="1" applyAlignment="1" applyProtection="1">
      <alignment horizontal="center" vertical="center"/>
      <protection locked="0"/>
    </xf>
    <xf numFmtId="0" fontId="38" fillId="4" borderId="18" xfId="3" applyFont="1" applyFill="1" applyBorder="1" applyAlignment="1" applyProtection="1">
      <alignment horizontal="center" vertical="center"/>
      <protection locked="0"/>
    </xf>
    <xf numFmtId="0" fontId="23" fillId="0" borderId="30" xfId="1" applyNumberFormat="1" applyFont="1" applyBorder="1" applyAlignment="1" applyProtection="1">
      <alignment horizontal="center" vertical="center" wrapText="1"/>
    </xf>
    <xf numFmtId="168" fontId="38" fillId="4" borderId="18" xfId="3" applyNumberFormat="1" applyFont="1" applyFill="1" applyBorder="1" applyAlignment="1" applyProtection="1">
      <alignment horizontal="center" vertical="center"/>
      <protection locked="0"/>
    </xf>
    <xf numFmtId="0" fontId="23" fillId="0" borderId="18" xfId="1" applyNumberFormat="1" applyFont="1" applyBorder="1" applyAlignment="1" applyProtection="1">
      <alignment horizontal="center" vertical="center" wrapText="1"/>
    </xf>
    <xf numFmtId="0" fontId="45" fillId="0" borderId="24" xfId="1" applyNumberFormat="1" applyFont="1" applyFill="1" applyBorder="1" applyAlignment="1" applyProtection="1">
      <alignment horizontal="center" vertical="center"/>
      <protection locked="0"/>
    </xf>
    <xf numFmtId="9" fontId="0" fillId="0" borderId="24" xfId="1" applyFont="1" applyFill="1" applyBorder="1" applyAlignment="1" applyProtection="1">
      <alignment vertical="center"/>
      <protection locked="0"/>
    </xf>
    <xf numFmtId="0" fontId="0" fillId="0" borderId="24" xfId="0" applyBorder="1" applyAlignment="1" applyProtection="1">
      <alignment vertical="center"/>
      <protection locked="0"/>
    </xf>
    <xf numFmtId="0" fontId="39" fillId="0" borderId="73" xfId="0" applyFont="1" applyBorder="1" applyAlignment="1">
      <alignment horizontal="center" vertical="center"/>
    </xf>
    <xf numFmtId="0" fontId="45" fillId="0" borderId="24" xfId="0" applyFont="1" applyBorder="1" applyAlignment="1" applyProtection="1">
      <alignment horizontal="left" vertical="center" wrapText="1"/>
      <protection locked="0"/>
    </xf>
    <xf numFmtId="0" fontId="0" fillId="0" borderId="24" xfId="1" applyNumberFormat="1" applyFont="1" applyFill="1" applyBorder="1" applyAlignment="1" applyProtection="1">
      <alignment vertical="center"/>
      <protection locked="0"/>
    </xf>
    <xf numFmtId="0" fontId="0" fillId="0" borderId="18" xfId="0" applyBorder="1" applyProtection="1">
      <protection locked="0"/>
    </xf>
    <xf numFmtId="1" fontId="0" fillId="0" borderId="21" xfId="0" applyNumberFormat="1" applyBorder="1" applyAlignment="1" applyProtection="1">
      <alignment horizontal="center" vertical="center"/>
      <protection locked="0"/>
    </xf>
    <xf numFmtId="0" fontId="45" fillId="0" borderId="18" xfId="0" applyFont="1" applyBorder="1" applyProtection="1">
      <protection locked="0"/>
    </xf>
    <xf numFmtId="0" fontId="0" fillId="0" borderId="21" xfId="0" applyBorder="1" applyAlignment="1" applyProtection="1">
      <alignment horizontal="center" vertical="center"/>
      <protection locked="0"/>
    </xf>
    <xf numFmtId="0" fontId="45" fillId="0" borderId="48" xfId="0" applyFont="1" applyBorder="1" applyAlignment="1" applyProtection="1">
      <alignment horizontal="left" vertical="center" wrapText="1"/>
      <protection locked="0"/>
    </xf>
    <xf numFmtId="0" fontId="45" fillId="0" borderId="53" xfId="0" applyFont="1" applyBorder="1" applyAlignment="1" applyProtection="1">
      <alignment horizontal="center" vertical="center"/>
      <protection locked="0"/>
    </xf>
    <xf numFmtId="0" fontId="0" fillId="0" borderId="18" xfId="0" applyBorder="1" applyAlignment="1" applyProtection="1">
      <alignment vertical="center"/>
      <protection locked="0"/>
    </xf>
    <xf numFmtId="0" fontId="0" fillId="0" borderId="36" xfId="0" applyBorder="1" applyProtection="1">
      <protection locked="0"/>
    </xf>
    <xf numFmtId="0" fontId="23" fillId="0" borderId="0" xfId="1" applyNumberFormat="1" applyFont="1" applyBorder="1" applyAlignment="1" applyProtection="1">
      <alignment horizontal="center" vertical="center"/>
    </xf>
    <xf numFmtId="9" fontId="23" fillId="0" borderId="0" xfId="0" applyNumberFormat="1" applyFont="1" applyAlignment="1">
      <alignment horizontal="center" vertical="center"/>
    </xf>
    <xf numFmtId="0" fontId="39" fillId="0" borderId="0" xfId="0" applyFont="1" applyAlignment="1">
      <alignment horizontal="center" vertical="center"/>
    </xf>
    <xf numFmtId="0" fontId="45" fillId="0" borderId="24" xfId="0" applyFont="1" applyBorder="1" applyAlignment="1" applyProtection="1">
      <alignment horizontal="center" vertical="center" wrapText="1"/>
      <protection locked="0"/>
    </xf>
    <xf numFmtId="0" fontId="44" fillId="0" borderId="24" xfId="0" applyFont="1" applyBorder="1" applyAlignment="1" applyProtection="1">
      <alignment horizontal="left" vertical="center" wrapText="1"/>
      <protection locked="0"/>
    </xf>
    <xf numFmtId="0" fontId="18" fillId="0" borderId="0" xfId="0" applyFont="1" applyAlignment="1">
      <alignment horizontal="center" vertical="center"/>
    </xf>
    <xf numFmtId="0" fontId="18" fillId="0" borderId="0" xfId="0" applyFont="1" applyAlignment="1" applyProtection="1">
      <alignment horizontal="center" vertical="center"/>
      <protection locked="0"/>
    </xf>
    <xf numFmtId="0" fontId="16" fillId="0" borderId="0" xfId="0" applyFont="1" applyAlignment="1" applyProtection="1">
      <alignment horizontal="center" vertical="center"/>
      <protection locked="0"/>
    </xf>
    <xf numFmtId="0" fontId="16" fillId="7" borderId="18" xfId="0" applyFont="1" applyFill="1" applyBorder="1" applyAlignment="1" applyProtection="1">
      <alignment horizontal="center" vertical="center" wrapText="1"/>
      <protection locked="0"/>
    </xf>
    <xf numFmtId="0" fontId="17" fillId="8" borderId="18" xfId="0" applyFont="1" applyFill="1" applyBorder="1" applyAlignment="1" applyProtection="1">
      <alignment horizontal="center" vertical="center" wrapText="1"/>
      <protection locked="0"/>
    </xf>
    <xf numFmtId="0" fontId="17" fillId="8" borderId="18" xfId="0" applyFont="1" applyFill="1" applyBorder="1" applyAlignment="1">
      <alignment vertical="center" wrapText="1"/>
    </xf>
    <xf numFmtId="0" fontId="17" fillId="8" borderId="18" xfId="0" applyFont="1" applyFill="1" applyBorder="1" applyAlignment="1">
      <alignment horizontal="center" vertical="center" wrapText="1"/>
    </xf>
    <xf numFmtId="0" fontId="49" fillId="0" borderId="18" xfId="0" applyFont="1" applyBorder="1" applyAlignment="1">
      <alignment horizontal="left" vertical="center" wrapText="1"/>
    </xf>
    <xf numFmtId="0" fontId="49" fillId="0" borderId="18" xfId="0" applyFont="1" applyBorder="1" applyAlignment="1">
      <alignment horizontal="justify" vertical="center"/>
    </xf>
    <xf numFmtId="0" fontId="50" fillId="0" borderId="18" xfId="0" applyFont="1" applyBorder="1" applyAlignment="1" applyProtection="1">
      <alignment wrapText="1"/>
      <protection locked="0"/>
    </xf>
    <xf numFmtId="0" fontId="0" fillId="0" borderId="0" xfId="0" applyAlignment="1">
      <alignment horizontal="center" vertical="center"/>
    </xf>
    <xf numFmtId="0" fontId="0" fillId="0" borderId="0" xfId="0" applyAlignment="1">
      <alignment vertical="center" wrapText="1"/>
    </xf>
    <xf numFmtId="0" fontId="26" fillId="0" borderId="0" xfId="0" applyFont="1" applyAlignment="1">
      <alignment vertical="center"/>
    </xf>
    <xf numFmtId="0" fontId="5" fillId="0" borderId="18" xfId="0" applyFont="1" applyBorder="1" applyAlignment="1">
      <alignment horizontal="justify" vertical="center" wrapText="1"/>
    </xf>
    <xf numFmtId="1" fontId="0" fillId="0" borderId="18" xfId="1" applyNumberFormat="1" applyFont="1" applyFill="1" applyBorder="1" applyAlignment="1" applyProtection="1">
      <alignment vertical="center"/>
      <protection locked="0"/>
    </xf>
    <xf numFmtId="0" fontId="0" fillId="0" borderId="24"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0" borderId="18" xfId="0" applyBorder="1" applyAlignment="1">
      <alignment horizontal="left" vertical="center"/>
    </xf>
    <xf numFmtId="0" fontId="0" fillId="0" borderId="58" xfId="0" applyBorder="1" applyAlignment="1" applyProtection="1">
      <alignment vertical="center"/>
      <protection locked="0"/>
    </xf>
    <xf numFmtId="0" fontId="0" fillId="0" borderId="18" xfId="0" applyBorder="1" applyAlignment="1">
      <alignment horizontal="left" vertical="center" wrapText="1"/>
    </xf>
    <xf numFmtId="0" fontId="0" fillId="0" borderId="59" xfId="0" applyBorder="1" applyProtection="1">
      <protection locked="0"/>
    </xf>
    <xf numFmtId="0" fontId="0" fillId="0" borderId="18" xfId="0" applyBorder="1" applyAlignment="1">
      <alignment vertical="center" wrapText="1"/>
    </xf>
    <xf numFmtId="0" fontId="39" fillId="0" borderId="74" xfId="0" applyFont="1" applyBorder="1" applyAlignment="1">
      <alignment horizontal="center" vertical="center"/>
    </xf>
    <xf numFmtId="0" fontId="0" fillId="0" borderId="0" xfId="0" applyAlignment="1" applyProtection="1">
      <alignment horizontal="left"/>
      <protection locked="0"/>
    </xf>
    <xf numFmtId="0" fontId="16" fillId="7" borderId="19" xfId="0" applyFont="1" applyFill="1" applyBorder="1" applyAlignment="1" applyProtection="1">
      <alignment horizontal="left"/>
      <protection locked="0"/>
    </xf>
    <xf numFmtId="0" fontId="18" fillId="0" borderId="2" xfId="0" applyFont="1" applyBorder="1" applyProtection="1">
      <protection locked="0"/>
    </xf>
    <xf numFmtId="164" fontId="18" fillId="0" borderId="18" xfId="5" applyFont="1" applyFill="1" applyBorder="1" applyAlignment="1" applyProtection="1">
      <alignment horizontal="center" vertical="center"/>
      <protection locked="0"/>
    </xf>
    <xf numFmtId="0" fontId="18" fillId="0" borderId="18" xfId="0" applyFont="1" applyBorder="1" applyAlignment="1" applyProtection="1">
      <alignment horizontal="justify" vertical="center"/>
      <protection locked="0"/>
    </xf>
    <xf numFmtId="0" fontId="18" fillId="0" borderId="36" xfId="0" applyFont="1" applyBorder="1" applyAlignment="1" applyProtection="1">
      <alignment horizontal="left" vertical="center" wrapText="1"/>
      <protection locked="0"/>
    </xf>
    <xf numFmtId="9" fontId="18" fillId="0" borderId="36" xfId="1" applyFont="1" applyFill="1" applyBorder="1" applyAlignment="1" applyProtection="1">
      <alignment horizontal="center" vertical="center"/>
      <protection locked="0"/>
    </xf>
    <xf numFmtId="0" fontId="18" fillId="0" borderId="36" xfId="1" applyNumberFormat="1" applyFont="1" applyFill="1" applyBorder="1" applyAlignment="1" applyProtection="1">
      <alignment horizontal="center" vertical="center"/>
      <protection locked="0"/>
    </xf>
    <xf numFmtId="164" fontId="18" fillId="0" borderId="36" xfId="5" applyFont="1" applyFill="1" applyBorder="1" applyAlignment="1" applyProtection="1">
      <alignment horizontal="center" vertical="center"/>
      <protection locked="0"/>
    </xf>
    <xf numFmtId="9" fontId="18" fillId="0" borderId="36" xfId="0" applyNumberFormat="1" applyFont="1" applyBorder="1" applyAlignment="1" applyProtection="1">
      <alignment horizontal="center" vertical="center"/>
      <protection locked="0"/>
    </xf>
    <xf numFmtId="0" fontId="0" fillId="0" borderId="0" xfId="0" applyAlignment="1">
      <alignment horizontal="center"/>
    </xf>
    <xf numFmtId="0" fontId="26" fillId="0" borderId="0" xfId="0" applyFont="1" applyAlignment="1">
      <alignment horizontal="left" vertical="center"/>
    </xf>
    <xf numFmtId="0" fontId="4" fillId="0" borderId="0" xfId="0" applyFont="1" applyAlignment="1">
      <alignment horizontal="left"/>
    </xf>
    <xf numFmtId="0" fontId="4" fillId="7" borderId="36" xfId="0" applyFont="1" applyFill="1" applyBorder="1" applyAlignment="1">
      <alignment horizontal="center" vertical="center" wrapText="1"/>
    </xf>
    <xf numFmtId="0" fontId="10" fillId="0" borderId="18" xfId="0" applyFont="1" applyBorder="1" applyAlignment="1">
      <alignment vertical="center"/>
    </xf>
    <xf numFmtId="0" fontId="38" fillId="0" borderId="18" xfId="0" applyFont="1" applyBorder="1" applyAlignment="1">
      <alignment horizontal="justify" vertical="center" wrapText="1"/>
    </xf>
    <xf numFmtId="9" fontId="29" fillId="0" borderId="18" xfId="0" applyNumberFormat="1" applyFont="1" applyBorder="1" applyAlignment="1">
      <alignment horizontal="center" vertical="center" wrapText="1"/>
    </xf>
    <xf numFmtId="9" fontId="4" fillId="0" borderId="18" xfId="0" applyNumberFormat="1" applyFont="1" applyBorder="1" applyAlignment="1">
      <alignment horizontal="center" vertical="center" wrapText="1"/>
    </xf>
    <xf numFmtId="9" fontId="0" fillId="0" borderId="18" xfId="0" applyNumberFormat="1" applyBorder="1" applyAlignment="1">
      <alignment vertical="center" wrapText="1"/>
    </xf>
    <xf numFmtId="168" fontId="0" fillId="0" borderId="18" xfId="5" applyNumberFormat="1" applyFont="1" applyFill="1" applyBorder="1" applyAlignment="1">
      <alignment vertical="center" wrapText="1"/>
    </xf>
    <xf numFmtId="165" fontId="0" fillId="0" borderId="18" xfId="0" applyNumberFormat="1" applyBorder="1" applyAlignment="1">
      <alignment vertical="center" wrapText="1"/>
    </xf>
    <xf numFmtId="9" fontId="0" fillId="0" borderId="18" xfId="0" applyNumberFormat="1" applyBorder="1" applyAlignment="1">
      <alignment horizontal="center" vertical="center" wrapText="1"/>
    </xf>
    <xf numFmtId="0" fontId="40" fillId="0" borderId="18" xfId="0" applyFont="1" applyBorder="1" applyAlignment="1">
      <alignment vertical="center" wrapText="1"/>
    </xf>
    <xf numFmtId="0" fontId="0" fillId="0" borderId="18" xfId="0" applyBorder="1" applyAlignment="1">
      <alignment horizontal="center" vertical="center" wrapText="1"/>
    </xf>
    <xf numFmtId="0" fontId="50" fillId="0" borderId="18" xfId="0" applyFont="1" applyBorder="1" applyAlignment="1">
      <alignment vertical="center" wrapText="1"/>
    </xf>
    <xf numFmtId="4" fontId="0" fillId="0" borderId="18" xfId="0" applyNumberFormat="1" applyBorder="1" applyAlignment="1">
      <alignment vertical="center" wrapText="1"/>
    </xf>
    <xf numFmtId="0" fontId="5" fillId="0" borderId="18" xfId="0" applyFont="1" applyBorder="1" applyAlignment="1">
      <alignment vertical="center"/>
    </xf>
    <xf numFmtId="0" fontId="29" fillId="0" borderId="18" xfId="0" applyFont="1" applyBorder="1" applyAlignment="1">
      <alignment horizontal="center" vertical="center" wrapText="1"/>
    </xf>
    <xf numFmtId="0" fontId="26" fillId="0" borderId="18" xfId="0" applyFont="1" applyBorder="1" applyAlignment="1">
      <alignment horizontal="left" vertical="center"/>
    </xf>
    <xf numFmtId="0" fontId="55" fillId="0" borderId="0" xfId="0" applyFont="1"/>
    <xf numFmtId="0" fontId="55" fillId="0" borderId="0" xfId="0" applyFont="1" applyAlignment="1">
      <alignment horizontal="center" vertical="center"/>
    </xf>
    <xf numFmtId="0" fontId="55" fillId="0" borderId="0" xfId="0" applyFont="1" applyAlignment="1" applyProtection="1">
      <alignment horizontal="center"/>
      <protection locked="0"/>
    </xf>
    <xf numFmtId="0" fontId="55" fillId="0" borderId="0" xfId="0" applyFont="1" applyProtection="1">
      <protection locked="0"/>
    </xf>
    <xf numFmtId="0" fontId="57" fillId="0" borderId="0" xfId="0" applyFont="1" applyAlignment="1" applyProtection="1">
      <alignment horizontal="left" vertical="center"/>
      <protection locked="0"/>
    </xf>
    <xf numFmtId="0" fontId="57" fillId="0" borderId="0" xfId="0" applyFont="1" applyAlignment="1" applyProtection="1">
      <alignment horizontal="center" vertical="center"/>
      <protection locked="0"/>
    </xf>
    <xf numFmtId="0" fontId="56" fillId="0" borderId="0" xfId="0" applyFont="1" applyAlignment="1">
      <alignment horizontal="center" vertical="center"/>
    </xf>
    <xf numFmtId="0" fontId="56" fillId="0" borderId="0" xfId="0" applyFont="1" applyAlignment="1">
      <alignment horizontal="left"/>
    </xf>
    <xf numFmtId="0" fontId="56" fillId="0" borderId="0" xfId="0" applyFont="1" applyAlignment="1">
      <alignment horizontal="left" vertical="center"/>
    </xf>
    <xf numFmtId="0" fontId="55" fillId="0" borderId="0" xfId="0" applyFont="1" applyAlignment="1">
      <alignment horizontal="center" vertical="center" wrapText="1"/>
    </xf>
    <xf numFmtId="0" fontId="55" fillId="0" borderId="0" xfId="0" applyFont="1" applyAlignment="1">
      <alignment horizontal="center"/>
    </xf>
    <xf numFmtId="0" fontId="57" fillId="0" borderId="0" xfId="0" applyFont="1" applyAlignment="1">
      <alignment horizontal="left" vertical="center"/>
    </xf>
    <xf numFmtId="0" fontId="57" fillId="0" borderId="0" xfId="0" applyFont="1" applyAlignment="1">
      <alignment horizontal="center" vertical="center"/>
    </xf>
    <xf numFmtId="0" fontId="56" fillId="5" borderId="8" xfId="0" applyFont="1" applyFill="1" applyBorder="1" applyAlignment="1">
      <alignment horizontal="center"/>
    </xf>
    <xf numFmtId="0" fontId="56" fillId="5" borderId="9" xfId="0" applyFont="1" applyFill="1" applyBorder="1" applyAlignment="1">
      <alignment horizontal="center"/>
    </xf>
    <xf numFmtId="0" fontId="56" fillId="5" borderId="7" xfId="0" applyFont="1" applyFill="1" applyBorder="1" applyAlignment="1">
      <alignment horizontal="center" vertical="center"/>
    </xf>
    <xf numFmtId="0" fontId="56" fillId="5" borderId="8" xfId="0" applyFont="1" applyFill="1" applyBorder="1" applyAlignment="1">
      <alignment horizontal="center" vertical="center"/>
    </xf>
    <xf numFmtId="0" fontId="56" fillId="5" borderId="8" xfId="0" applyFont="1" applyFill="1" applyBorder="1" applyAlignment="1">
      <alignment horizontal="center" vertical="center" wrapText="1"/>
    </xf>
    <xf numFmtId="0" fontId="57" fillId="8" borderId="32" xfId="0" applyFont="1" applyFill="1" applyBorder="1" applyAlignment="1">
      <alignment horizontal="center" vertical="center" wrapText="1"/>
    </xf>
    <xf numFmtId="0" fontId="56" fillId="7" borderId="36" xfId="0" applyFont="1" applyFill="1" applyBorder="1" applyAlignment="1">
      <alignment horizontal="center" vertical="center" wrapText="1"/>
    </xf>
    <xf numFmtId="0" fontId="57" fillId="8" borderId="38" xfId="0" applyFont="1" applyFill="1" applyBorder="1" applyAlignment="1">
      <alignment vertical="center" wrapText="1"/>
    </xf>
    <xf numFmtId="0" fontId="57" fillId="8" borderId="39" xfId="0" applyFont="1" applyFill="1" applyBorder="1" applyAlignment="1">
      <alignment horizontal="center" vertical="center" wrapText="1"/>
    </xf>
    <xf numFmtId="0" fontId="57" fillId="8" borderId="40" xfId="0" applyFont="1" applyFill="1" applyBorder="1" applyAlignment="1">
      <alignment horizontal="center" vertical="center" wrapText="1"/>
    </xf>
    <xf numFmtId="0" fontId="57" fillId="8" borderId="43" xfId="0" applyFont="1" applyFill="1" applyBorder="1" applyAlignment="1">
      <alignment horizontal="center" vertical="center" wrapText="1"/>
    </xf>
    <xf numFmtId="0" fontId="38" fillId="0" borderId="26" xfId="0" applyFont="1" applyBorder="1" applyAlignment="1">
      <alignment horizontal="justify" vertical="center" wrapText="1"/>
    </xf>
    <xf numFmtId="0" fontId="38" fillId="0" borderId="21" xfId="0" applyFont="1" applyBorder="1" applyAlignment="1">
      <alignment horizontal="justify" vertical="center" wrapText="1"/>
    </xf>
    <xf numFmtId="0" fontId="38" fillId="0" borderId="75" xfId="0" applyFont="1" applyBorder="1" applyAlignment="1">
      <alignment horizontal="justify" vertical="center" wrapText="1"/>
    </xf>
    <xf numFmtId="0" fontId="38" fillId="0" borderId="24" xfId="0" applyFont="1" applyBorder="1" applyAlignment="1">
      <alignment horizontal="justify" vertical="center" wrapText="1"/>
    </xf>
    <xf numFmtId="0" fontId="38" fillId="0" borderId="36" xfId="0" applyFont="1" applyBorder="1" applyAlignment="1">
      <alignment horizontal="justify" vertical="center" wrapText="1"/>
    </xf>
    <xf numFmtId="0" fontId="38" fillId="0" borderId="36" xfId="0" applyFont="1" applyBorder="1" applyAlignment="1">
      <alignment horizontal="left" vertical="center" wrapText="1"/>
    </xf>
    <xf numFmtId="0" fontId="0" fillId="0" borderId="2" xfId="0" applyBorder="1" applyAlignment="1">
      <alignment vertical="center" wrapText="1"/>
    </xf>
    <xf numFmtId="0" fontId="4" fillId="0" borderId="7" xfId="0" applyFont="1" applyBorder="1" applyAlignment="1">
      <alignment horizontal="center" vertical="center"/>
    </xf>
    <xf numFmtId="0" fontId="38" fillId="0" borderId="66" xfId="0" applyFont="1" applyBorder="1" applyAlignment="1">
      <alignment horizontal="left" vertical="center" wrapText="1"/>
    </xf>
    <xf numFmtId="0" fontId="0" fillId="0" borderId="39" xfId="0" applyBorder="1" applyAlignment="1">
      <alignment vertical="center" wrapText="1"/>
    </xf>
    <xf numFmtId="9" fontId="0" fillId="0" borderId="39" xfId="1" applyFont="1" applyFill="1" applyBorder="1" applyAlignment="1">
      <alignment horizontal="center" vertical="center"/>
    </xf>
    <xf numFmtId="9" fontId="0" fillId="0" borderId="39" xfId="1" applyFont="1" applyFill="1" applyBorder="1" applyAlignment="1">
      <alignment vertical="center"/>
    </xf>
    <xf numFmtId="9" fontId="0" fillId="0" borderId="39" xfId="0" applyNumberFormat="1" applyBorder="1" applyAlignment="1">
      <alignment vertical="center"/>
    </xf>
    <xf numFmtId="0" fontId="0" fillId="0" borderId="39" xfId="0" applyBorder="1" applyAlignment="1">
      <alignment horizontal="left" vertical="center" wrapText="1"/>
    </xf>
    <xf numFmtId="168" fontId="0" fillId="0" borderId="39" xfId="5" applyNumberFormat="1" applyFont="1" applyFill="1" applyBorder="1" applyAlignment="1"/>
    <xf numFmtId="0" fontId="0" fillId="0" borderId="39" xfId="0" applyBorder="1"/>
    <xf numFmtId="0" fontId="0" fillId="0" borderId="39" xfId="1" applyNumberFormat="1" applyFont="1" applyBorder="1" applyAlignment="1" applyProtection="1">
      <alignment vertical="center"/>
    </xf>
    <xf numFmtId="0" fontId="29" fillId="0" borderId="39" xfId="0" applyFont="1" applyBorder="1" applyAlignment="1">
      <alignment horizontal="center" vertical="center"/>
    </xf>
    <xf numFmtId="0" fontId="0" fillId="0" borderId="40" xfId="0" applyBorder="1"/>
    <xf numFmtId="0" fontId="0" fillId="0" borderId="24" xfId="0" applyBorder="1" applyAlignment="1">
      <alignment vertical="center" wrapText="1"/>
    </xf>
    <xf numFmtId="0" fontId="0" fillId="0" borderId="36" xfId="0" applyBorder="1" applyAlignment="1">
      <alignment vertical="center" wrapText="1"/>
    </xf>
    <xf numFmtId="0" fontId="5" fillId="0" borderId="24" xfId="0" applyFont="1" applyBorder="1" applyAlignment="1" applyProtection="1">
      <alignment horizontal="justify" vertical="center"/>
      <protection locked="0"/>
    </xf>
    <xf numFmtId="0" fontId="0" fillId="0" borderId="24" xfId="0" applyBorder="1" applyAlignment="1" applyProtection="1">
      <alignment vertical="center" wrapText="1"/>
      <protection locked="0"/>
    </xf>
    <xf numFmtId="169" fontId="0" fillId="0" borderId="24" xfId="0" applyNumberFormat="1" applyBorder="1" applyAlignment="1" applyProtection="1">
      <alignment vertical="center"/>
      <protection locked="0"/>
    </xf>
    <xf numFmtId="9" fontId="5" fillId="0" borderId="26" xfId="1" applyFont="1" applyFill="1" applyBorder="1" applyAlignment="1" applyProtection="1">
      <alignment horizontal="center" vertical="center"/>
      <protection locked="0"/>
    </xf>
    <xf numFmtId="0" fontId="0" fillId="0" borderId="25" xfId="0" applyBorder="1" applyAlignment="1" applyProtection="1">
      <alignment vertical="center"/>
      <protection locked="0"/>
    </xf>
    <xf numFmtId="0" fontId="5" fillId="0" borderId="18" xfId="0" applyFont="1" applyBorder="1" applyAlignment="1" applyProtection="1">
      <alignment horizontal="justify"/>
      <protection locked="0"/>
    </xf>
    <xf numFmtId="0" fontId="0" fillId="0" borderId="18" xfId="0" applyBorder="1" applyAlignment="1" applyProtection="1">
      <alignment wrapText="1"/>
      <protection locked="0"/>
    </xf>
    <xf numFmtId="168" fontId="0" fillId="0" borderId="18" xfId="5" applyNumberFormat="1" applyFont="1" applyFill="1" applyBorder="1" applyAlignment="1" applyProtection="1">
      <alignment horizontal="center"/>
      <protection locked="0"/>
    </xf>
    <xf numFmtId="0" fontId="0" fillId="0" borderId="19" xfId="0" applyBorder="1" applyProtection="1">
      <protection locked="0"/>
    </xf>
    <xf numFmtId="9" fontId="0" fillId="0" borderId="21" xfId="0" applyNumberFormat="1" applyBorder="1" applyAlignment="1" applyProtection="1">
      <alignment horizontal="center"/>
      <protection locked="0"/>
    </xf>
    <xf numFmtId="0" fontId="5" fillId="0" borderId="18" xfId="0" applyFont="1" applyBorder="1" applyAlignment="1" applyProtection="1">
      <alignment horizontal="justify" wrapText="1"/>
      <protection locked="0"/>
    </xf>
    <xf numFmtId="0" fontId="5" fillId="0" borderId="48" xfId="0" applyFont="1" applyBorder="1" applyAlignment="1" applyProtection="1">
      <alignment horizontal="center"/>
      <protection locked="0"/>
    </xf>
    <xf numFmtId="0" fontId="0" fillId="0" borderId="18" xfId="0" applyBorder="1" applyAlignment="1" applyProtection="1">
      <alignment horizontal="center"/>
      <protection locked="0"/>
    </xf>
    <xf numFmtId="0" fontId="0" fillId="4" borderId="0" xfId="0" applyFill="1"/>
    <xf numFmtId="0" fontId="0" fillId="4" borderId="0" xfId="0" applyFill="1" applyAlignment="1" applyProtection="1">
      <alignment vertical="center"/>
      <protection locked="0"/>
    </xf>
    <xf numFmtId="165" fontId="0" fillId="0" borderId="24" xfId="5" applyNumberFormat="1" applyFont="1" applyFill="1" applyBorder="1" applyAlignment="1" applyProtection="1">
      <alignment vertical="center"/>
      <protection locked="0"/>
    </xf>
    <xf numFmtId="165" fontId="0" fillId="0" borderId="18" xfId="5" applyNumberFormat="1" applyFont="1" applyFill="1" applyBorder="1" applyAlignment="1" applyProtection="1">
      <protection locked="0"/>
    </xf>
    <xf numFmtId="165" fontId="0" fillId="0" borderId="18" xfId="0" applyNumberFormat="1" applyBorder="1" applyProtection="1">
      <protection locked="0"/>
    </xf>
    <xf numFmtId="0" fontId="4" fillId="4" borderId="0" xfId="0" applyFont="1" applyFill="1" applyProtection="1">
      <protection locked="0"/>
    </xf>
    <xf numFmtId="0" fontId="58" fillId="0" borderId="0" xfId="0" applyFont="1"/>
    <xf numFmtId="0" fontId="58" fillId="0" borderId="0" xfId="0" applyFont="1" applyAlignment="1">
      <alignment horizontal="right"/>
    </xf>
    <xf numFmtId="0" fontId="58" fillId="0" borderId="0" xfId="0" applyFont="1" applyAlignment="1" applyProtection="1">
      <alignment horizontal="center"/>
      <protection locked="0"/>
    </xf>
    <xf numFmtId="0" fontId="58" fillId="0" borderId="0" xfId="0" applyFont="1" applyProtection="1">
      <protection locked="0"/>
    </xf>
    <xf numFmtId="0" fontId="58" fillId="0" borderId="0" xfId="0" applyFont="1" applyAlignment="1" applyProtection="1">
      <alignment horizontal="right"/>
      <protection locked="0"/>
    </xf>
    <xf numFmtId="0" fontId="59" fillId="0" borderId="0" xfId="0" applyFont="1" applyAlignment="1" applyProtection="1">
      <alignment horizontal="left" vertical="center"/>
      <protection locked="0"/>
    </xf>
    <xf numFmtId="0" fontId="8" fillId="0" borderId="0" xfId="0" applyFont="1" applyAlignment="1" applyProtection="1">
      <alignment horizontal="left"/>
      <protection locked="0"/>
    </xf>
    <xf numFmtId="0" fontId="8" fillId="0" borderId="0" xfId="0" applyFont="1" applyAlignment="1" applyProtection="1">
      <alignment horizontal="right"/>
      <protection locked="0"/>
    </xf>
    <xf numFmtId="0" fontId="8" fillId="5" borderId="7" xfId="0" applyFont="1" applyFill="1" applyBorder="1" applyAlignment="1" applyProtection="1">
      <alignment horizontal="center"/>
      <protection locked="0"/>
    </xf>
    <xf numFmtId="0" fontId="8" fillId="5" borderId="8" xfId="0" applyFont="1" applyFill="1" applyBorder="1" applyAlignment="1" applyProtection="1">
      <alignment horizontal="center"/>
      <protection locked="0"/>
    </xf>
    <xf numFmtId="0" fontId="8" fillId="5" borderId="9" xfId="0" applyFont="1" applyFill="1" applyBorder="1" applyAlignment="1" applyProtection="1">
      <alignment horizontal="center"/>
      <protection locked="0"/>
    </xf>
    <xf numFmtId="0" fontId="8" fillId="5" borderId="8" xfId="0" applyFont="1" applyFill="1" applyBorder="1" applyAlignment="1" applyProtection="1">
      <alignment horizontal="right"/>
      <protection locked="0"/>
    </xf>
    <xf numFmtId="0" fontId="59" fillId="8" borderId="32" xfId="0" applyFont="1" applyFill="1" applyBorder="1" applyAlignment="1" applyProtection="1">
      <alignment horizontal="center" vertical="center" wrapText="1"/>
      <protection locked="0"/>
    </xf>
    <xf numFmtId="0" fontId="8" fillId="7" borderId="36" xfId="0" applyFont="1" applyFill="1" applyBorder="1" applyAlignment="1" applyProtection="1">
      <alignment horizontal="center" vertical="center" wrapText="1"/>
      <protection locked="0"/>
    </xf>
    <xf numFmtId="0" fontId="59" fillId="8" borderId="38" xfId="0" applyFont="1" applyFill="1" applyBorder="1" applyAlignment="1">
      <alignment vertical="center" wrapText="1"/>
    </xf>
    <xf numFmtId="0" fontId="59" fillId="8" borderId="39" xfId="0" applyFont="1" applyFill="1" applyBorder="1" applyAlignment="1">
      <alignment horizontal="center" vertical="center" wrapText="1"/>
    </xf>
    <xf numFmtId="0" fontId="59" fillId="8" borderId="40" xfId="0" applyFont="1" applyFill="1" applyBorder="1" applyAlignment="1">
      <alignment horizontal="center" vertical="center" wrapText="1"/>
    </xf>
    <xf numFmtId="0" fontId="59" fillId="8" borderId="43" xfId="0" applyFont="1" applyFill="1" applyBorder="1" applyAlignment="1" applyProtection="1">
      <alignment horizontal="center" vertical="center" wrapText="1"/>
      <protection locked="0"/>
    </xf>
    <xf numFmtId="0" fontId="58" fillId="0" borderId="24" xfId="0" applyFont="1" applyBorder="1" applyAlignment="1">
      <alignment horizontal="justify" vertical="center" wrapText="1"/>
    </xf>
    <xf numFmtId="9" fontId="58" fillId="0" borderId="18" xfId="0" applyNumberFormat="1" applyFont="1" applyBorder="1" applyAlignment="1" applyProtection="1">
      <alignment horizontal="right" vertical="center"/>
      <protection locked="0"/>
    </xf>
    <xf numFmtId="0" fontId="58" fillId="0" borderId="24" xfId="0" applyFont="1" applyBorder="1" applyAlignment="1" applyProtection="1">
      <alignment horizontal="justify" vertical="center" wrapText="1"/>
      <protection locked="0"/>
    </xf>
    <xf numFmtId="168" fontId="58" fillId="0" borderId="24" xfId="5" applyNumberFormat="1" applyFont="1" applyFill="1" applyBorder="1" applyAlignment="1" applyProtection="1">
      <alignment vertical="center" wrapText="1"/>
      <protection locked="0"/>
    </xf>
    <xf numFmtId="0" fontId="58" fillId="0" borderId="24" xfId="0" applyFont="1" applyBorder="1" applyAlignment="1" applyProtection="1">
      <alignment vertical="center"/>
      <protection locked="0"/>
    </xf>
    <xf numFmtId="9" fontId="58" fillId="0" borderId="26" xfId="1" applyFont="1" applyFill="1" applyBorder="1" applyAlignment="1" applyProtection="1">
      <alignment horizontal="center" vertical="center"/>
      <protection locked="0"/>
    </xf>
    <xf numFmtId="9" fontId="58" fillId="0" borderId="24" xfId="1" applyFont="1" applyBorder="1" applyAlignment="1" applyProtection="1">
      <alignment horizontal="center" vertical="center"/>
    </xf>
    <xf numFmtId="9" fontId="58" fillId="0" borderId="24" xfId="0" applyNumberFormat="1" applyFont="1" applyBorder="1" applyAlignment="1">
      <alignment horizontal="center" vertical="center"/>
    </xf>
    <xf numFmtId="0" fontId="59" fillId="0" borderId="78" xfId="0" applyFont="1" applyBorder="1" applyAlignment="1">
      <alignment horizontal="center" vertical="center"/>
    </xf>
    <xf numFmtId="0" fontId="58" fillId="0" borderId="25" xfId="0" applyFont="1" applyBorder="1" applyAlignment="1" applyProtection="1">
      <alignment vertical="center"/>
      <protection locked="0"/>
    </xf>
    <xf numFmtId="0" fontId="58" fillId="0" borderId="58" xfId="0" applyFont="1" applyBorder="1" applyAlignment="1" applyProtection="1">
      <alignment vertical="center"/>
      <protection locked="0"/>
    </xf>
    <xf numFmtId="0" fontId="58" fillId="0" borderId="18" xfId="0" applyFont="1" applyBorder="1" applyAlignment="1">
      <alignment horizontal="justify" vertical="center" wrapText="1"/>
    </xf>
    <xf numFmtId="0" fontId="58" fillId="0" borderId="18" xfId="0" applyFont="1" applyBorder="1" applyAlignment="1" applyProtection="1">
      <alignment horizontal="justify" vertical="center" wrapText="1"/>
      <protection locked="0"/>
    </xf>
    <xf numFmtId="168" fontId="58" fillId="0" borderId="18" xfId="5" applyNumberFormat="1" applyFont="1" applyFill="1" applyBorder="1" applyAlignment="1" applyProtection="1">
      <alignment wrapText="1"/>
      <protection locked="0"/>
    </xf>
    <xf numFmtId="0" fontId="58" fillId="0" borderId="18" xfId="0" applyFont="1" applyBorder="1" applyProtection="1">
      <protection locked="0"/>
    </xf>
    <xf numFmtId="9" fontId="58" fillId="0" borderId="18" xfId="1" applyFont="1" applyBorder="1" applyAlignment="1" applyProtection="1">
      <alignment horizontal="center" vertical="center"/>
    </xf>
    <xf numFmtId="9" fontId="58" fillId="0" borderId="18" xfId="0" applyNumberFormat="1" applyFont="1" applyBorder="1" applyAlignment="1">
      <alignment horizontal="center" vertical="center"/>
    </xf>
    <xf numFmtId="0" fontId="59" fillId="0" borderId="73" xfId="0" applyFont="1" applyBorder="1" applyAlignment="1">
      <alignment horizontal="center" vertical="center"/>
    </xf>
    <xf numFmtId="0" fontId="58" fillId="0" borderId="19" xfId="0" applyFont="1" applyBorder="1" applyProtection="1">
      <protection locked="0"/>
    </xf>
    <xf numFmtId="0" fontId="58" fillId="0" borderId="59" xfId="0" applyFont="1" applyBorder="1" applyProtection="1">
      <protection locked="0"/>
    </xf>
    <xf numFmtId="0" fontId="58" fillId="0" borderId="18" xfId="0" applyFont="1" applyBorder="1" applyAlignment="1" applyProtection="1">
      <alignment wrapText="1"/>
      <protection locked="0"/>
    </xf>
    <xf numFmtId="0" fontId="58" fillId="0" borderId="18" xfId="0" applyFont="1" applyBorder="1" applyAlignment="1" applyProtection="1">
      <alignment horizontal="right" vertical="center" wrapText="1"/>
      <protection locked="0"/>
    </xf>
    <xf numFmtId="1" fontId="58" fillId="0" borderId="18" xfId="0" applyNumberFormat="1" applyFont="1" applyBorder="1" applyAlignment="1" applyProtection="1">
      <alignment vertical="center"/>
      <protection locked="0"/>
    </xf>
    <xf numFmtId="0" fontId="58" fillId="0" borderId="18" xfId="0" applyFont="1" applyBorder="1" applyAlignment="1" applyProtection="1">
      <alignment vertical="center"/>
      <protection locked="0"/>
    </xf>
    <xf numFmtId="164" fontId="58" fillId="0" borderId="18" xfId="0" applyNumberFormat="1" applyFont="1" applyBorder="1" applyProtection="1">
      <protection locked="0"/>
    </xf>
    <xf numFmtId="9" fontId="58" fillId="0" borderId="18" xfId="1" applyFont="1" applyFill="1" applyBorder="1" applyAlignment="1" applyProtection="1">
      <alignment horizontal="center" vertical="center"/>
    </xf>
    <xf numFmtId="9" fontId="58" fillId="0" borderId="18" xfId="1" applyFont="1" applyFill="1" applyBorder="1" applyAlignment="1" applyProtection="1">
      <alignment horizontal="right" vertical="center"/>
      <protection locked="0"/>
    </xf>
    <xf numFmtId="0" fontId="58" fillId="0" borderId="18" xfId="0" applyFont="1" applyBorder="1" applyAlignment="1" applyProtection="1">
      <alignment horizontal="justify" wrapText="1"/>
      <protection locked="0"/>
    </xf>
    <xf numFmtId="9" fontId="58" fillId="0" borderId="18" xfId="0" applyNumberFormat="1" applyFont="1" applyBorder="1" applyAlignment="1">
      <alignment horizontal="center" vertical="center" wrapText="1"/>
    </xf>
    <xf numFmtId="0" fontId="58" fillId="0" borderId="19" xfId="0" applyFont="1" applyBorder="1" applyAlignment="1" applyProtection="1">
      <alignment wrapText="1"/>
      <protection locked="0"/>
    </xf>
    <xf numFmtId="0" fontId="58" fillId="0" borderId="59" xfId="0" applyFont="1" applyBorder="1" applyAlignment="1" applyProtection="1">
      <alignment wrapText="1"/>
      <protection locked="0"/>
    </xf>
    <xf numFmtId="0" fontId="58" fillId="4" borderId="18" xfId="0" applyFont="1" applyFill="1" applyBorder="1" applyAlignment="1" applyProtection="1">
      <alignment horizontal="right" vertical="center" wrapText="1"/>
      <protection locked="0"/>
    </xf>
    <xf numFmtId="0" fontId="58" fillId="0" borderId="18" xfId="1" applyNumberFormat="1" applyFont="1" applyFill="1" applyBorder="1" applyAlignment="1" applyProtection="1">
      <alignment horizontal="center" vertical="center"/>
      <protection locked="0"/>
    </xf>
    <xf numFmtId="0" fontId="58" fillId="0" borderId="18" xfId="0" applyFont="1" applyBorder="1" applyAlignment="1" applyProtection="1">
      <alignment horizontal="center" vertical="center"/>
      <protection locked="0"/>
    </xf>
    <xf numFmtId="164" fontId="58" fillId="0" borderId="18" xfId="5" applyFont="1" applyFill="1" applyBorder="1" applyAlignment="1" applyProtection="1">
      <alignment wrapText="1"/>
      <protection locked="0"/>
    </xf>
    <xf numFmtId="164" fontId="58" fillId="0" borderId="18" xfId="5" applyFont="1" applyFill="1" applyBorder="1" applyProtection="1">
      <protection locked="0"/>
    </xf>
    <xf numFmtId="9" fontId="58" fillId="0" borderId="18" xfId="1" applyFont="1" applyFill="1" applyBorder="1" applyProtection="1">
      <protection locked="0"/>
    </xf>
    <xf numFmtId="9" fontId="58" fillId="0" borderId="18" xfId="0" applyNumberFormat="1" applyFont="1" applyBorder="1" applyAlignment="1">
      <alignment horizontal="right" vertical="center"/>
    </xf>
    <xf numFmtId="0" fontId="58" fillId="0" borderId="48" xfId="0" applyFont="1" applyBorder="1" applyAlignment="1">
      <alignment horizontal="justify" vertical="center" wrapText="1"/>
    </xf>
    <xf numFmtId="3" fontId="58" fillId="4" borderId="18" xfId="1" applyNumberFormat="1" applyFont="1" applyFill="1" applyBorder="1" applyAlignment="1" applyProtection="1">
      <alignment horizontal="right" vertical="center"/>
      <protection locked="0"/>
    </xf>
    <xf numFmtId="3" fontId="58" fillId="0" borderId="18" xfId="0" applyNumberFormat="1" applyFont="1" applyBorder="1" applyAlignment="1" applyProtection="1">
      <alignment vertical="center"/>
      <protection locked="0"/>
    </xf>
    <xf numFmtId="9" fontId="58" fillId="0" borderId="24" xfId="1" applyFont="1" applyFill="1" applyBorder="1" applyAlignment="1" applyProtection="1">
      <alignment horizontal="right" vertical="center"/>
      <protection locked="0"/>
    </xf>
    <xf numFmtId="0" fontId="58" fillId="0" borderId="18" xfId="0" applyFont="1" applyBorder="1" applyAlignment="1">
      <alignment horizontal="justify" vertical="center"/>
    </xf>
    <xf numFmtId="0" fontId="58" fillId="0" borderId="36" xfId="0" applyFont="1" applyBorder="1" applyAlignment="1">
      <alignment horizontal="justify" vertical="center" wrapText="1"/>
    </xf>
    <xf numFmtId="0" fontId="58" fillId="0" borderId="42" xfId="0" applyFont="1" applyBorder="1" applyAlignment="1" applyProtection="1">
      <alignment horizontal="justify" wrapText="1"/>
      <protection locked="0"/>
    </xf>
    <xf numFmtId="0" fontId="58" fillId="0" borderId="36" xfId="0" applyFont="1" applyBorder="1" applyAlignment="1" applyProtection="1">
      <alignment wrapText="1"/>
      <protection locked="0"/>
    </xf>
    <xf numFmtId="0" fontId="58" fillId="0" borderId="36" xfId="0" applyFont="1" applyBorder="1" applyProtection="1">
      <protection locked="0"/>
    </xf>
    <xf numFmtId="9" fontId="58" fillId="0" borderId="66" xfId="1" applyFont="1" applyFill="1" applyBorder="1" applyAlignment="1" applyProtection="1">
      <alignment horizontal="center" vertical="center"/>
      <protection locked="0"/>
    </xf>
    <xf numFmtId="9" fontId="58" fillId="0" borderId="36" xfId="1" applyFont="1" applyBorder="1" applyAlignment="1" applyProtection="1">
      <alignment horizontal="center" vertical="center"/>
    </xf>
    <xf numFmtId="9" fontId="58" fillId="0" borderId="36" xfId="0" applyNumberFormat="1" applyFont="1" applyBorder="1" applyAlignment="1">
      <alignment horizontal="center" vertical="center"/>
    </xf>
    <xf numFmtId="0" fontId="59" fillId="0" borderId="79" xfId="0" applyFont="1" applyBorder="1" applyAlignment="1">
      <alignment horizontal="center" vertical="center"/>
    </xf>
    <xf numFmtId="0" fontId="58" fillId="0" borderId="76" xfId="0" applyFont="1" applyBorder="1" applyProtection="1">
      <protection locked="0"/>
    </xf>
    <xf numFmtId="0" fontId="58" fillId="0" borderId="44" xfId="0" applyFont="1" applyBorder="1" applyProtection="1">
      <protection locked="0"/>
    </xf>
    <xf numFmtId="0" fontId="58" fillId="0" borderId="0" xfId="0" applyFont="1" applyAlignment="1" applyProtection="1">
      <alignment horizontal="center" vertical="center" wrapText="1"/>
      <protection locked="0"/>
    </xf>
    <xf numFmtId="0" fontId="58" fillId="0" borderId="0" xfId="0" applyFont="1" applyAlignment="1" applyProtection="1">
      <alignment horizontal="right" vertical="center" wrapText="1"/>
      <protection locked="0"/>
    </xf>
    <xf numFmtId="0" fontId="58" fillId="0" borderId="0" xfId="0" applyFont="1" applyAlignment="1" applyProtection="1">
      <alignment horizontal="center" vertical="center"/>
      <protection locked="0"/>
    </xf>
    <xf numFmtId="0" fontId="8" fillId="0" borderId="0" xfId="0" applyFont="1" applyProtection="1">
      <protection locked="0"/>
    </xf>
    <xf numFmtId="0" fontId="58" fillId="0" borderId="45" xfId="0" applyFont="1" applyBorder="1" applyProtection="1">
      <protection locked="0"/>
    </xf>
    <xf numFmtId="0" fontId="58" fillId="0" borderId="25" xfId="0" applyFont="1" applyBorder="1" applyAlignment="1">
      <alignment horizontal="justify" vertical="center"/>
    </xf>
    <xf numFmtId="0" fontId="58" fillId="0" borderId="24" xfId="1" applyNumberFormat="1" applyFont="1" applyFill="1" applyBorder="1" applyAlignment="1" applyProtection="1">
      <alignment horizontal="center" vertical="center" wrapText="1"/>
      <protection locked="0"/>
    </xf>
    <xf numFmtId="0" fontId="58" fillId="0" borderId="24" xfId="1" applyNumberFormat="1" applyFont="1" applyFill="1" applyBorder="1" applyAlignment="1" applyProtection="1">
      <alignment horizontal="center" vertical="center"/>
      <protection locked="0"/>
    </xf>
    <xf numFmtId="0" fontId="58" fillId="0" borderId="19" xfId="0" applyFont="1" applyBorder="1" applyAlignment="1">
      <alignment horizontal="justify" vertical="center"/>
    </xf>
    <xf numFmtId="9" fontId="58" fillId="0" borderId="18" xfId="1" applyFont="1" applyFill="1" applyBorder="1" applyAlignment="1" applyProtection="1">
      <alignment horizontal="center" vertical="center"/>
      <protection locked="0"/>
    </xf>
    <xf numFmtId="0" fontId="58" fillId="0" borderId="19" xfId="0" applyFont="1" applyBorder="1" applyAlignment="1">
      <alignment horizontal="justify" vertical="center" wrapText="1"/>
    </xf>
    <xf numFmtId="0" fontId="58" fillId="4" borderId="18" xfId="1" applyNumberFormat="1" applyFont="1" applyFill="1" applyBorder="1" applyAlignment="1" applyProtection="1">
      <alignment horizontal="center" vertical="center"/>
      <protection locked="0"/>
    </xf>
    <xf numFmtId="9" fontId="58" fillId="0" borderId="18" xfId="1" applyFont="1" applyFill="1" applyBorder="1" applyAlignment="1" applyProtection="1">
      <alignment horizontal="center"/>
      <protection locked="0"/>
    </xf>
    <xf numFmtId="0" fontId="58" fillId="0" borderId="26" xfId="1" applyNumberFormat="1" applyFont="1" applyFill="1" applyBorder="1" applyAlignment="1" applyProtection="1">
      <alignment horizontal="center" vertical="center"/>
      <protection locked="0"/>
    </xf>
    <xf numFmtId="3" fontId="58" fillId="0" borderId="18" xfId="1" applyNumberFormat="1" applyFont="1" applyFill="1" applyBorder="1" applyAlignment="1" applyProtection="1">
      <alignment horizontal="center" vertical="center"/>
      <protection locked="0"/>
    </xf>
    <xf numFmtId="3" fontId="58" fillId="0" borderId="18" xfId="0" applyNumberFormat="1" applyFont="1" applyBorder="1" applyAlignment="1" applyProtection="1">
      <alignment horizontal="center" vertical="center"/>
      <protection locked="0"/>
    </xf>
    <xf numFmtId="0" fontId="58" fillId="0" borderId="48" xfId="0" applyFont="1" applyBorder="1" applyAlignment="1" applyProtection="1">
      <alignment wrapText="1"/>
      <protection locked="0"/>
    </xf>
    <xf numFmtId="0" fontId="58" fillId="0" borderId="48" xfId="0" applyFont="1" applyBorder="1" applyProtection="1">
      <protection locked="0"/>
    </xf>
    <xf numFmtId="9" fontId="58" fillId="0" borderId="18" xfId="0" applyNumberFormat="1" applyFont="1" applyBorder="1" applyAlignment="1" applyProtection="1">
      <alignment horizontal="center" vertical="center"/>
      <protection locked="0"/>
    </xf>
    <xf numFmtId="0" fontId="58" fillId="0" borderId="42" xfId="0" applyFont="1" applyBorder="1" applyAlignment="1">
      <alignment horizontal="justify" vertical="center"/>
    </xf>
    <xf numFmtId="9" fontId="58" fillId="0" borderId="41" xfId="1" applyFont="1" applyFill="1" applyBorder="1" applyAlignment="1" applyProtection="1">
      <alignment horizontal="center" vertical="center"/>
      <protection locked="0"/>
    </xf>
    <xf numFmtId="0" fontId="58" fillId="0" borderId="0" xfId="0" applyFont="1" applyAlignment="1" applyProtection="1">
      <alignment wrapText="1"/>
      <protection locked="0"/>
    </xf>
    <xf numFmtId="0" fontId="30" fillId="0" borderId="0" xfId="0" applyFont="1" applyAlignment="1" applyProtection="1">
      <alignment horizontal="center"/>
      <protection locked="0"/>
    </xf>
    <xf numFmtId="0" fontId="31" fillId="0" borderId="0" xfId="0" applyFont="1" applyProtection="1">
      <protection locked="0"/>
    </xf>
    <xf numFmtId="0" fontId="31" fillId="0" borderId="0" xfId="0" applyFont="1" applyAlignment="1" applyProtection="1">
      <alignment horizontal="center"/>
      <protection locked="0"/>
    </xf>
    <xf numFmtId="0" fontId="12" fillId="0" borderId="0" xfId="0" applyFont="1" applyAlignment="1" applyProtection="1">
      <alignment horizontal="left" vertical="center"/>
      <protection locked="0"/>
    </xf>
    <xf numFmtId="0" fontId="35" fillId="0" borderId="0" xfId="0" applyFont="1" applyAlignment="1" applyProtection="1">
      <alignment horizontal="left" vertical="center"/>
      <protection locked="0"/>
    </xf>
    <xf numFmtId="0" fontId="21" fillId="0" borderId="0" xfId="0" applyFont="1" applyAlignment="1" applyProtection="1">
      <alignment horizontal="left"/>
      <protection locked="0"/>
    </xf>
    <xf numFmtId="0" fontId="60" fillId="5" borderId="7" xfId="0" applyFont="1" applyFill="1" applyBorder="1" applyAlignment="1" applyProtection="1">
      <alignment horizontal="center"/>
      <protection locked="0"/>
    </xf>
    <xf numFmtId="0" fontId="60" fillId="5" borderId="8" xfId="0" applyFont="1" applyFill="1" applyBorder="1" applyAlignment="1" applyProtection="1">
      <alignment horizontal="center"/>
      <protection locked="0"/>
    </xf>
    <xf numFmtId="0" fontId="60" fillId="5" borderId="9" xfId="0" applyFont="1" applyFill="1" applyBorder="1" applyAlignment="1" applyProtection="1">
      <alignment horizontal="center"/>
      <protection locked="0"/>
    </xf>
    <xf numFmtId="0" fontId="63" fillId="8" borderId="32" xfId="0" applyFont="1" applyFill="1" applyBorder="1" applyAlignment="1" applyProtection="1">
      <alignment horizontal="center" vertical="center" wrapText="1"/>
      <protection locked="0"/>
    </xf>
    <xf numFmtId="0" fontId="21" fillId="7" borderId="36" xfId="0" applyFont="1" applyFill="1" applyBorder="1" applyAlignment="1" applyProtection="1">
      <alignment horizontal="center" vertical="center" wrapText="1"/>
      <protection locked="0"/>
    </xf>
    <xf numFmtId="0" fontId="63" fillId="8" borderId="38" xfId="0" applyFont="1" applyFill="1" applyBorder="1" applyAlignment="1">
      <alignment vertical="center" wrapText="1"/>
    </xf>
    <xf numFmtId="0" fontId="63" fillId="8" borderId="39" xfId="0" applyFont="1" applyFill="1" applyBorder="1" applyAlignment="1">
      <alignment horizontal="center" vertical="center" wrapText="1"/>
    </xf>
    <xf numFmtId="0" fontId="63" fillId="8" borderId="40" xfId="0" applyFont="1" applyFill="1" applyBorder="1" applyAlignment="1">
      <alignment horizontal="center" vertical="center" wrapText="1"/>
    </xf>
    <xf numFmtId="0" fontId="63" fillId="8" borderId="43" xfId="0" applyFont="1" applyFill="1" applyBorder="1" applyAlignment="1" applyProtection="1">
      <alignment horizontal="center" vertical="center" wrapText="1"/>
      <protection locked="0"/>
    </xf>
    <xf numFmtId="0" fontId="30" fillId="0" borderId="0" xfId="0" applyFont="1" applyProtection="1">
      <protection locked="0"/>
    </xf>
    <xf numFmtId="0" fontId="30" fillId="0" borderId="45" xfId="0" applyFont="1" applyBorder="1" applyProtection="1">
      <protection locked="0"/>
    </xf>
    <xf numFmtId="0" fontId="30" fillId="0" borderId="0" xfId="0" applyFont="1"/>
    <xf numFmtId="0" fontId="31" fillId="0" borderId="24" xfId="0" applyFont="1" applyBorder="1" applyAlignment="1" applyProtection="1">
      <alignment horizontal="left" vertical="center" wrapText="1"/>
      <protection locked="0"/>
    </xf>
    <xf numFmtId="0" fontId="31" fillId="0" borderId="36" xfId="0" applyFont="1" applyBorder="1" applyAlignment="1" applyProtection="1">
      <alignment horizontal="left" vertical="center" wrapText="1"/>
      <protection locked="0"/>
    </xf>
    <xf numFmtId="0" fontId="31" fillId="0" borderId="48" xfId="0" applyFont="1" applyBorder="1" applyAlignment="1" applyProtection="1">
      <alignment horizontal="left" vertical="center" wrapText="1"/>
      <protection locked="0"/>
    </xf>
    <xf numFmtId="0" fontId="31" fillId="0" borderId="18" xfId="0" applyFont="1" applyBorder="1" applyAlignment="1" applyProtection="1">
      <alignment horizontal="left" vertical="center" wrapText="1"/>
      <protection locked="0"/>
    </xf>
    <xf numFmtId="0" fontId="31" fillId="0" borderId="18" xfId="0" applyFont="1" applyBorder="1" applyAlignment="1" applyProtection="1">
      <alignment vertical="center"/>
      <protection locked="0"/>
    </xf>
    <xf numFmtId="0" fontId="31" fillId="0" borderId="18" xfId="0" applyFont="1" applyBorder="1" applyAlignment="1" applyProtection="1">
      <alignment horizontal="center" vertical="center"/>
      <protection locked="0"/>
    </xf>
    <xf numFmtId="9" fontId="31" fillId="0" borderId="21" xfId="0" applyNumberFormat="1" applyFont="1" applyBorder="1" applyAlignment="1" applyProtection="1">
      <alignment horizontal="center" vertical="center"/>
      <protection locked="0"/>
    </xf>
    <xf numFmtId="0" fontId="31" fillId="0" borderId="18" xfId="1" applyNumberFormat="1" applyFont="1" applyBorder="1" applyAlignment="1" applyProtection="1">
      <alignment horizontal="center" vertical="center"/>
    </xf>
    <xf numFmtId="9" fontId="31" fillId="0" borderId="18" xfId="0" applyNumberFormat="1" applyFont="1" applyBorder="1" applyAlignment="1">
      <alignment horizontal="center" vertical="center"/>
    </xf>
    <xf numFmtId="0" fontId="13" fillId="0" borderId="73" xfId="0" applyFont="1" applyBorder="1" applyAlignment="1">
      <alignment horizontal="center" vertical="center"/>
    </xf>
    <xf numFmtId="0" fontId="31" fillId="0" borderId="18" xfId="0" applyFont="1" applyBorder="1" applyProtection="1">
      <protection locked="0"/>
    </xf>
    <xf numFmtId="0" fontId="31" fillId="0" borderId="19" xfId="0" applyFont="1" applyBorder="1" applyAlignment="1" applyProtection="1">
      <alignment horizontal="left" vertical="center" wrapText="1"/>
      <protection locked="0"/>
    </xf>
    <xf numFmtId="0" fontId="31" fillId="0" borderId="59" xfId="0" applyFont="1" applyBorder="1" applyAlignment="1" applyProtection="1">
      <alignment horizontal="left" vertical="center" wrapText="1"/>
      <protection locked="0"/>
    </xf>
    <xf numFmtId="0" fontId="60" fillId="0" borderId="0" xfId="0" applyFont="1" applyProtection="1">
      <protection locked="0"/>
    </xf>
    <xf numFmtId="0" fontId="6" fillId="0" borderId="0" xfId="0" applyFont="1" applyAlignment="1" applyProtection="1">
      <alignment horizontal="center" vertical="center"/>
      <protection locked="0"/>
    </xf>
    <xf numFmtId="0" fontId="6" fillId="0" borderId="0" xfId="0" applyFont="1" applyAlignment="1" applyProtection="1">
      <alignment horizontal="center" vertical="center" wrapText="1"/>
      <protection locked="0"/>
    </xf>
    <xf numFmtId="0" fontId="7" fillId="0" borderId="0" xfId="0" applyFont="1" applyAlignment="1" applyProtection="1">
      <alignment horizontal="center" vertical="center"/>
      <protection locked="0"/>
    </xf>
    <xf numFmtId="0" fontId="7" fillId="8" borderId="18" xfId="0" applyFont="1" applyFill="1" applyBorder="1" applyAlignment="1" applyProtection="1">
      <alignment horizontal="center" vertical="center"/>
      <protection locked="0"/>
    </xf>
    <xf numFmtId="0" fontId="5" fillId="0" borderId="10" xfId="0" applyFont="1" applyBorder="1" applyAlignment="1" applyProtection="1">
      <alignment horizontal="center" vertical="center"/>
      <protection locked="0"/>
    </xf>
    <xf numFmtId="0" fontId="6" fillId="0" borderId="7" xfId="0" applyFont="1" applyBorder="1" applyAlignment="1" applyProtection="1">
      <alignment vertical="center"/>
      <protection locked="0"/>
    </xf>
    <xf numFmtId="0" fontId="6" fillId="0" borderId="7" xfId="0" applyFont="1" applyBorder="1" applyAlignment="1" applyProtection="1">
      <alignment vertical="center" wrapText="1"/>
      <protection locked="0"/>
    </xf>
    <xf numFmtId="0" fontId="7" fillId="0" borderId="7" xfId="0" applyFont="1" applyBorder="1" applyAlignment="1" applyProtection="1">
      <alignment vertical="center"/>
      <protection locked="0"/>
    </xf>
    <xf numFmtId="0" fontId="6" fillId="5" borderId="8" xfId="0" applyFont="1" applyFill="1" applyBorder="1" applyProtection="1">
      <protection locked="0"/>
    </xf>
    <xf numFmtId="0" fontId="6" fillId="5" borderId="9" xfId="0" applyFont="1" applyFill="1" applyBorder="1" applyProtection="1">
      <protection locked="0"/>
    </xf>
    <xf numFmtId="0" fontId="0" fillId="0" borderId="1" xfId="0" applyBorder="1" applyProtection="1">
      <protection locked="0"/>
    </xf>
    <xf numFmtId="0" fontId="0" fillId="0" borderId="2" xfId="0" applyBorder="1" applyProtection="1">
      <protection locked="0"/>
    </xf>
    <xf numFmtId="0" fontId="0" fillId="0" borderId="29" xfId="0" applyBorder="1" applyProtection="1">
      <protection locked="0"/>
    </xf>
    <xf numFmtId="0" fontId="0" fillId="0" borderId="2" xfId="0" applyBorder="1"/>
    <xf numFmtId="0" fontId="0" fillId="0" borderId="3" xfId="0" applyBorder="1" applyProtection="1">
      <protection locked="0"/>
    </xf>
    <xf numFmtId="0" fontId="36" fillId="0" borderId="24" xfId="0" applyFont="1" applyBorder="1" applyAlignment="1">
      <alignment horizontal="justify" wrapText="1"/>
    </xf>
    <xf numFmtId="0" fontId="30" fillId="0" borderId="31" xfId="1" applyNumberFormat="1" applyFont="1" applyFill="1" applyBorder="1" applyAlignment="1" applyProtection="1">
      <alignment horizontal="center" vertical="center"/>
      <protection locked="0"/>
    </xf>
    <xf numFmtId="0" fontId="30" fillId="0" borderId="24" xfId="1" applyNumberFormat="1" applyFont="1" applyFill="1" applyBorder="1" applyAlignment="1" applyProtection="1">
      <alignment horizontal="center" vertical="center"/>
      <protection locked="0"/>
    </xf>
    <xf numFmtId="1" fontId="30" fillId="0" borderId="24" xfId="1" applyNumberFormat="1" applyFont="1" applyFill="1" applyBorder="1" applyAlignment="1" applyProtection="1">
      <alignment horizontal="center" vertical="center"/>
      <protection locked="0"/>
    </xf>
    <xf numFmtId="169" fontId="30" fillId="4" borderId="24" xfId="5" applyNumberFormat="1" applyFont="1" applyFill="1" applyBorder="1" applyAlignment="1" applyProtection="1">
      <alignment vertical="center"/>
      <protection locked="0"/>
    </xf>
    <xf numFmtId="0" fontId="30" fillId="0" borderId="24" xfId="1" applyNumberFormat="1" applyFont="1" applyBorder="1" applyAlignment="1" applyProtection="1">
      <alignment horizontal="center" vertical="center"/>
    </xf>
    <xf numFmtId="0" fontId="63" fillId="0" borderId="24" xfId="0" applyFont="1" applyBorder="1" applyAlignment="1">
      <alignment horizontal="center" vertical="center"/>
    </xf>
    <xf numFmtId="9" fontId="30" fillId="0" borderId="58" xfId="1" applyFont="1" applyBorder="1" applyAlignment="1" applyProtection="1">
      <alignment vertical="center"/>
      <protection locked="0"/>
    </xf>
    <xf numFmtId="0" fontId="36" fillId="0" borderId="18" xfId="0" applyFont="1" applyBorder="1" applyAlignment="1">
      <alignment horizontal="justify" wrapText="1"/>
    </xf>
    <xf numFmtId="0" fontId="30" fillId="0" borderId="18" xfId="1" applyNumberFormat="1" applyFont="1" applyFill="1" applyBorder="1" applyAlignment="1" applyProtection="1">
      <alignment horizontal="center" vertical="center"/>
      <protection locked="0"/>
    </xf>
    <xf numFmtId="1" fontId="30" fillId="0" borderId="18" xfId="1" applyNumberFormat="1" applyFont="1" applyFill="1" applyBorder="1" applyAlignment="1" applyProtection="1">
      <alignment horizontal="center" vertical="center"/>
      <protection locked="0"/>
    </xf>
    <xf numFmtId="168" fontId="30" fillId="0" borderId="18" xfId="5" applyNumberFormat="1" applyFont="1" applyFill="1" applyBorder="1" applyAlignment="1" applyProtection="1">
      <protection locked="0"/>
    </xf>
    <xf numFmtId="0" fontId="30" fillId="0" borderId="18" xfId="0" applyFont="1" applyBorder="1" applyProtection="1">
      <protection locked="0"/>
    </xf>
    <xf numFmtId="0" fontId="30" fillId="0" borderId="18" xfId="1" applyNumberFormat="1" applyFont="1" applyBorder="1" applyAlignment="1" applyProtection="1">
      <alignment horizontal="center" vertical="center"/>
    </xf>
    <xf numFmtId="0" fontId="63" fillId="0" borderId="18" xfId="0" applyFont="1" applyBorder="1" applyAlignment="1">
      <alignment horizontal="center" vertical="center"/>
    </xf>
    <xf numFmtId="9" fontId="30" fillId="0" borderId="59" xfId="1" applyFont="1" applyBorder="1" applyProtection="1">
      <protection locked="0"/>
    </xf>
    <xf numFmtId="0" fontId="30" fillId="0" borderId="30" xfId="1" applyNumberFormat="1" applyFont="1" applyFill="1" applyBorder="1" applyAlignment="1" applyProtection="1">
      <alignment horizontal="center" vertical="center"/>
      <protection locked="0"/>
    </xf>
    <xf numFmtId="9" fontId="30" fillId="0" borderId="18" xfId="1" applyFont="1" applyFill="1" applyBorder="1" applyAlignment="1" applyProtection="1">
      <alignment horizontal="center" vertical="center"/>
      <protection locked="0"/>
    </xf>
    <xf numFmtId="0" fontId="30" fillId="0" borderId="18" xfId="1" applyNumberFormat="1" applyFont="1" applyFill="1" applyBorder="1" applyAlignment="1" applyProtection="1">
      <alignment horizontal="center" vertical="center"/>
    </xf>
    <xf numFmtId="0" fontId="36" fillId="4" borderId="18" xfId="0" applyFont="1" applyFill="1" applyBorder="1" applyAlignment="1">
      <alignment horizontal="justify" wrapText="1"/>
    </xf>
    <xf numFmtId="0" fontId="30" fillId="4" borderId="18" xfId="0" applyFont="1" applyFill="1" applyBorder="1" applyAlignment="1" applyProtection="1">
      <alignment horizontal="justify" vertical="center" wrapText="1"/>
      <protection locked="0"/>
    </xf>
    <xf numFmtId="0" fontId="30" fillId="4" borderId="18" xfId="0" applyFont="1" applyFill="1" applyBorder="1" applyProtection="1">
      <protection locked="0"/>
    </xf>
    <xf numFmtId="0" fontId="30" fillId="4" borderId="18" xfId="1" applyNumberFormat="1" applyFont="1" applyFill="1" applyBorder="1" applyAlignment="1" applyProtection="1">
      <alignment horizontal="center" vertical="center"/>
    </xf>
    <xf numFmtId="9" fontId="30" fillId="4" borderId="59" xfId="1" applyFont="1" applyFill="1" applyBorder="1" applyProtection="1">
      <protection locked="0"/>
    </xf>
    <xf numFmtId="0" fontId="36" fillId="0" borderId="18" xfId="1" applyNumberFormat="1" applyFont="1" applyFill="1" applyBorder="1" applyAlignment="1" applyProtection="1">
      <alignment horizontal="center" vertical="center"/>
      <protection locked="0"/>
    </xf>
    <xf numFmtId="9" fontId="30" fillId="0" borderId="30" xfId="1" applyFont="1" applyFill="1" applyBorder="1" applyAlignment="1" applyProtection="1">
      <alignment horizontal="center" vertical="center"/>
      <protection locked="0"/>
    </xf>
    <xf numFmtId="0" fontId="66" fillId="4" borderId="0" xfId="4" applyFont="1" applyFill="1" applyAlignment="1">
      <alignment vertical="center" wrapText="1"/>
    </xf>
    <xf numFmtId="0" fontId="6" fillId="9" borderId="36" xfId="0" applyFont="1" applyFill="1" applyBorder="1" applyAlignment="1" applyProtection="1">
      <alignment horizontal="center" vertical="center" wrapText="1"/>
      <protection locked="0"/>
    </xf>
    <xf numFmtId="0" fontId="6" fillId="9" borderId="36" xfId="0" applyFont="1" applyFill="1" applyBorder="1" applyAlignment="1" applyProtection="1">
      <alignment horizontal="center" vertical="center"/>
      <protection locked="0"/>
    </xf>
    <xf numFmtId="0" fontId="7" fillId="8" borderId="32" xfId="0" applyFont="1" applyFill="1" applyBorder="1" applyAlignment="1" applyProtection="1">
      <alignment horizontal="center" vertical="center" wrapText="1"/>
      <protection locked="0"/>
    </xf>
    <xf numFmtId="0" fontId="7" fillId="8" borderId="38" xfId="0" applyFont="1" applyFill="1" applyBorder="1" applyAlignment="1">
      <alignment vertical="center" wrapText="1"/>
    </xf>
    <xf numFmtId="0" fontId="7" fillId="8" borderId="39" xfId="0" applyFont="1" applyFill="1" applyBorder="1" applyAlignment="1">
      <alignment horizontal="center" vertical="center" wrapText="1"/>
    </xf>
    <xf numFmtId="0" fontId="7" fillId="8" borderId="40" xfId="0" applyFont="1" applyFill="1" applyBorder="1" applyAlignment="1">
      <alignment horizontal="center" vertical="center" wrapText="1"/>
    </xf>
    <xf numFmtId="0" fontId="7" fillId="8" borderId="43" xfId="0" applyFont="1" applyFill="1" applyBorder="1" applyAlignment="1" applyProtection="1">
      <alignment horizontal="center" vertical="center" wrapText="1"/>
      <protection locked="0"/>
    </xf>
    <xf numFmtId="0" fontId="7" fillId="4" borderId="49" xfId="0" applyFont="1" applyFill="1" applyBorder="1" applyAlignment="1">
      <alignment vertical="center"/>
    </xf>
    <xf numFmtId="0" fontId="10" fillId="0" borderId="18" xfId="0" applyFont="1" applyBorder="1" applyAlignment="1" applyProtection="1">
      <alignment horizontal="justify" vertical="center" wrapText="1"/>
      <protection locked="0"/>
    </xf>
    <xf numFmtId="0" fontId="0" fillId="4" borderId="19" xfId="0" applyFill="1" applyBorder="1" applyAlignment="1" applyProtection="1">
      <alignment horizontal="center"/>
      <protection locked="0"/>
    </xf>
    <xf numFmtId="0" fontId="0" fillId="4" borderId="20" xfId="0" applyFill="1" applyBorder="1" applyAlignment="1" applyProtection="1">
      <alignment horizontal="center"/>
      <protection locked="0"/>
    </xf>
    <xf numFmtId="0" fontId="0" fillId="4" borderId="21" xfId="0" applyFill="1" applyBorder="1" applyAlignment="1" applyProtection="1">
      <alignment horizontal="center"/>
      <protection locked="0"/>
    </xf>
    <xf numFmtId="0" fontId="21" fillId="0" borderId="19" xfId="0" applyFont="1" applyBorder="1" applyAlignment="1" applyProtection="1">
      <alignment horizontal="left" vertical="center"/>
      <protection locked="0"/>
    </xf>
    <xf numFmtId="0" fontId="7" fillId="0" borderId="18" xfId="0" applyFont="1" applyBorder="1" applyAlignment="1">
      <alignment vertical="center" wrapText="1"/>
    </xf>
    <xf numFmtId="0" fontId="7" fillId="4" borderId="18" xfId="4" applyFont="1" applyFill="1" applyBorder="1" applyAlignment="1">
      <alignment vertical="center" wrapText="1"/>
    </xf>
    <xf numFmtId="0" fontId="7" fillId="0" borderId="47" xfId="0" applyFont="1" applyBorder="1" applyAlignment="1">
      <alignment vertical="center" wrapText="1"/>
    </xf>
    <xf numFmtId="0" fontId="7" fillId="4" borderId="47" xfId="4" applyFont="1" applyFill="1" applyBorder="1" applyAlignment="1">
      <alignment vertical="center" wrapText="1"/>
    </xf>
    <xf numFmtId="0" fontId="7" fillId="4" borderId="62" xfId="4" applyFont="1" applyFill="1" applyBorder="1" applyAlignment="1">
      <alignment vertical="center" wrapText="1"/>
    </xf>
    <xf numFmtId="0" fontId="0" fillId="0" borderId="62" xfId="0" applyBorder="1" applyProtection="1">
      <protection locked="0"/>
    </xf>
    <xf numFmtId="0" fontId="7" fillId="0" borderId="62" xfId="0" applyFont="1" applyBorder="1" applyAlignment="1">
      <alignment vertical="center" wrapText="1"/>
    </xf>
    <xf numFmtId="0" fontId="7" fillId="0" borderId="32" xfId="0" applyFont="1" applyBorder="1" applyAlignment="1">
      <alignment vertical="center" wrapText="1"/>
    </xf>
    <xf numFmtId="0" fontId="7" fillId="4" borderId="0" xfId="4" applyFont="1" applyFill="1" applyAlignment="1">
      <alignment vertical="center" wrapText="1"/>
    </xf>
    <xf numFmtId="0" fontId="7" fillId="4" borderId="30" xfId="0" applyFont="1" applyFill="1" applyBorder="1" applyAlignment="1">
      <alignment vertical="center" wrapText="1"/>
    </xf>
    <xf numFmtId="0" fontId="31" fillId="0" borderId="31" xfId="0" applyFont="1" applyBorder="1" applyAlignment="1" applyProtection="1">
      <alignment horizontal="left" vertical="center" wrapText="1"/>
      <protection locked="0"/>
    </xf>
    <xf numFmtId="0" fontId="31" fillId="0" borderId="30" xfId="0" applyFont="1" applyBorder="1" applyAlignment="1" applyProtection="1">
      <alignment horizontal="left" vertical="center" wrapText="1"/>
      <protection locked="0"/>
    </xf>
    <xf numFmtId="0" fontId="31" fillId="0" borderId="42" xfId="0" applyFont="1" applyBorder="1" applyAlignment="1" applyProtection="1">
      <alignment horizontal="left" vertical="center" wrapText="1"/>
      <protection locked="0"/>
    </xf>
    <xf numFmtId="0" fontId="31" fillId="0" borderId="19" xfId="0" applyFont="1" applyBorder="1" applyAlignment="1" applyProtection="1">
      <alignment vertical="center" wrapText="1"/>
      <protection locked="0"/>
    </xf>
    <xf numFmtId="0" fontId="31" fillId="0" borderId="20" xfId="0" applyFont="1" applyBorder="1" applyAlignment="1" applyProtection="1">
      <alignment vertical="center" wrapText="1"/>
      <protection locked="0"/>
    </xf>
    <xf numFmtId="0" fontId="30" fillId="0" borderId="19" xfId="0" applyFont="1" applyBorder="1" applyAlignment="1" applyProtection="1">
      <alignment horizontal="center"/>
      <protection locked="0"/>
    </xf>
    <xf numFmtId="0" fontId="30" fillId="0" borderId="20" xfId="0" applyFont="1" applyBorder="1" applyAlignment="1" applyProtection="1">
      <alignment horizontal="center"/>
      <protection locked="0"/>
    </xf>
    <xf numFmtId="0" fontId="30" fillId="0" borderId="21" xfId="0" applyFont="1" applyBorder="1" applyAlignment="1" applyProtection="1">
      <alignment horizontal="center"/>
      <protection locked="0"/>
    </xf>
    <xf numFmtId="0" fontId="31" fillId="0" borderId="19" xfId="0" applyFont="1" applyBorder="1" applyAlignment="1" applyProtection="1">
      <alignment vertical="center"/>
      <protection locked="0"/>
    </xf>
    <xf numFmtId="0" fontId="31" fillId="0" borderId="20" xfId="0" applyFont="1" applyBorder="1" applyAlignment="1" applyProtection="1">
      <alignment vertical="center"/>
      <protection locked="0"/>
    </xf>
    <xf numFmtId="0" fontId="64" fillId="0" borderId="19" xfId="0" applyFont="1" applyBorder="1" applyAlignment="1" applyProtection="1">
      <alignment horizontal="center"/>
      <protection locked="0"/>
    </xf>
    <xf numFmtId="0" fontId="64" fillId="0" borderId="20" xfId="0" applyFont="1" applyBorder="1" applyAlignment="1" applyProtection="1">
      <alignment horizontal="center"/>
      <protection locked="0"/>
    </xf>
    <xf numFmtId="0" fontId="5" fillId="4" borderId="19" xfId="0" applyFont="1" applyFill="1" applyBorder="1" applyAlignment="1" applyProtection="1">
      <alignment horizontal="center"/>
      <protection locked="0"/>
    </xf>
    <xf numFmtId="0" fontId="5" fillId="4" borderId="20" xfId="0" applyFont="1" applyFill="1" applyBorder="1" applyAlignment="1" applyProtection="1">
      <alignment horizontal="center"/>
      <protection locked="0"/>
    </xf>
    <xf numFmtId="0" fontId="5" fillId="4" borderId="21" xfId="0" applyFont="1" applyFill="1" applyBorder="1" applyAlignment="1" applyProtection="1">
      <alignment horizontal="center"/>
      <protection locked="0"/>
    </xf>
    <xf numFmtId="0" fontId="5" fillId="4" borderId="47" xfId="1" applyNumberFormat="1" applyFont="1" applyFill="1" applyBorder="1" applyAlignment="1" applyProtection="1">
      <alignment horizontal="center" vertical="center"/>
    </xf>
    <xf numFmtId="9" fontId="5" fillId="4" borderId="47" xfId="0" applyNumberFormat="1" applyFont="1" applyFill="1" applyBorder="1" applyAlignment="1">
      <alignment horizontal="center" vertical="center"/>
    </xf>
    <xf numFmtId="9" fontId="0" fillId="0" borderId="18" xfId="1" applyFont="1" applyBorder="1" applyAlignment="1">
      <alignment horizontal="center" vertical="center" wrapText="1" shrinkToFit="1"/>
    </xf>
    <xf numFmtId="0" fontId="18" fillId="0" borderId="30" xfId="0" applyFont="1" applyBorder="1" applyAlignment="1">
      <alignment horizontal="center" vertical="center"/>
    </xf>
    <xf numFmtId="0" fontId="45" fillId="0" borderId="31" xfId="0" applyFont="1" applyBorder="1" applyAlignment="1" applyProtection="1">
      <alignment horizontal="left" vertical="center" wrapText="1"/>
      <protection locked="0"/>
    </xf>
    <xf numFmtId="0" fontId="7" fillId="0" borderId="13" xfId="0" applyFont="1" applyBorder="1" applyAlignment="1">
      <alignment vertical="center" wrapText="1"/>
    </xf>
    <xf numFmtId="0" fontId="7" fillId="0" borderId="0" xfId="0" applyFont="1" applyAlignment="1">
      <alignment vertical="center" wrapText="1"/>
    </xf>
    <xf numFmtId="0" fontId="16" fillId="7" borderId="7" xfId="0" applyFont="1" applyFill="1" applyBorder="1" applyAlignment="1" applyProtection="1">
      <alignment vertical="center"/>
      <protection locked="0"/>
    </xf>
    <xf numFmtId="0" fontId="16" fillId="7" borderId="8" xfId="0" applyFont="1" applyFill="1" applyBorder="1" applyAlignment="1" applyProtection="1">
      <alignment vertical="center"/>
      <protection locked="0"/>
    </xf>
    <xf numFmtId="0" fontId="5" fillId="0" borderId="18" xfId="0" applyFont="1" applyBorder="1" applyAlignment="1">
      <alignment horizontal="center" vertical="center"/>
    </xf>
    <xf numFmtId="0" fontId="5" fillId="0" borderId="19" xfId="0" applyFont="1" applyBorder="1" applyAlignment="1">
      <alignment horizontal="center" vertical="center" wrapText="1"/>
    </xf>
    <xf numFmtId="0" fontId="0" fillId="4" borderId="13" xfId="0" applyFill="1" applyBorder="1" applyProtection="1">
      <protection locked="0"/>
    </xf>
    <xf numFmtId="0" fontId="7" fillId="4" borderId="0" xfId="0" applyFont="1" applyFill="1" applyAlignment="1">
      <alignment vertical="center" wrapText="1"/>
    </xf>
    <xf numFmtId="0" fontId="30" fillId="0" borderId="24" xfId="0" applyFont="1" applyBorder="1" applyAlignment="1" applyProtection="1">
      <alignment horizontal="justify" vertical="center" wrapText="1"/>
      <protection locked="0"/>
    </xf>
    <xf numFmtId="0" fontId="30" fillId="0" borderId="18" xfId="0" applyFont="1" applyBorder="1" applyAlignment="1" applyProtection="1">
      <alignment horizontal="justify" vertical="center" wrapText="1"/>
      <protection locked="0"/>
    </xf>
    <xf numFmtId="0" fontId="30" fillId="0" borderId="76" xfId="0" applyFont="1" applyBorder="1" applyAlignment="1" applyProtection="1">
      <alignment horizontal="justify" vertical="center" wrapText="1"/>
      <protection locked="0"/>
    </xf>
    <xf numFmtId="0" fontId="58" fillId="0" borderId="19" xfId="0" applyFont="1" applyBorder="1" applyAlignment="1" applyProtection="1">
      <alignment horizontal="center"/>
      <protection locked="0"/>
    </xf>
    <xf numFmtId="0" fontId="58" fillId="0" borderId="20" xfId="0" applyFont="1" applyBorder="1" applyAlignment="1" applyProtection="1">
      <alignment horizontal="center"/>
      <protection locked="0"/>
    </xf>
    <xf numFmtId="0" fontId="58" fillId="0" borderId="21" xfId="0" applyFont="1" applyBorder="1" applyAlignment="1" applyProtection="1">
      <alignment horizontal="center"/>
      <protection locked="0"/>
    </xf>
    <xf numFmtId="0" fontId="29" fillId="7" borderId="24" xfId="0" applyFont="1" applyFill="1" applyBorder="1" applyAlignment="1" applyProtection="1">
      <alignment horizontal="center" vertical="center" wrapText="1"/>
      <protection locked="0"/>
    </xf>
    <xf numFmtId="0" fontId="29" fillId="7" borderId="36" xfId="0" applyFont="1" applyFill="1" applyBorder="1" applyAlignment="1" applyProtection="1">
      <alignment horizontal="center" vertical="center" wrapText="1"/>
      <protection locked="0"/>
    </xf>
    <xf numFmtId="0" fontId="29" fillId="8" borderId="27" xfId="0" applyFont="1" applyFill="1" applyBorder="1" applyAlignment="1" applyProtection="1">
      <alignment horizontal="center" vertical="center" wrapText="1"/>
      <protection locked="0"/>
    </xf>
    <xf numFmtId="0" fontId="29" fillId="8" borderId="37" xfId="0" applyFont="1" applyFill="1" applyBorder="1" applyAlignment="1" applyProtection="1">
      <alignment horizontal="center" vertical="center" wrapText="1"/>
      <protection locked="0"/>
    </xf>
    <xf numFmtId="0" fontId="29" fillId="8" borderId="28" xfId="0" applyFont="1" applyFill="1" applyBorder="1" applyAlignment="1" applyProtection="1">
      <alignment horizontal="center" vertical="center" wrapText="1"/>
      <protection locked="0"/>
    </xf>
    <xf numFmtId="0" fontId="29" fillId="8" borderId="2" xfId="0" applyFont="1" applyFill="1" applyBorder="1" applyAlignment="1" applyProtection="1">
      <alignment horizontal="center" vertical="center" wrapText="1"/>
      <protection locked="0"/>
    </xf>
    <xf numFmtId="0" fontId="29" fillId="8" borderId="29" xfId="0" applyFont="1" applyFill="1" applyBorder="1" applyAlignment="1" applyProtection="1">
      <alignment horizontal="center" vertical="center" wrapText="1"/>
      <protection locked="0"/>
    </xf>
    <xf numFmtId="0" fontId="29" fillId="8" borderId="30" xfId="0" applyFont="1" applyFill="1" applyBorder="1" applyAlignment="1" applyProtection="1">
      <alignment horizontal="center" vertical="center" wrapText="1"/>
      <protection locked="0"/>
    </xf>
    <xf numFmtId="0" fontId="29" fillId="8" borderId="41" xfId="0" applyFont="1" applyFill="1" applyBorder="1" applyAlignment="1" applyProtection="1">
      <alignment horizontal="center" vertical="center" wrapText="1"/>
      <protection locked="0"/>
    </xf>
    <xf numFmtId="0" fontId="4" fillId="7" borderId="22" xfId="0" applyFont="1" applyFill="1" applyBorder="1" applyAlignment="1" applyProtection="1">
      <alignment horizontal="center" vertical="center" wrapText="1"/>
      <protection locked="0"/>
    </xf>
    <xf numFmtId="0" fontId="4" fillId="7" borderId="34" xfId="0" applyFont="1" applyFill="1" applyBorder="1" applyAlignment="1" applyProtection="1">
      <alignment horizontal="center" vertical="center" wrapText="1"/>
      <protection locked="0"/>
    </xf>
    <xf numFmtId="0" fontId="47" fillId="10" borderId="3" xfId="4" applyFont="1" applyFill="1" applyBorder="1" applyAlignment="1">
      <alignment horizontal="center" wrapText="1"/>
    </xf>
    <xf numFmtId="0" fontId="47" fillId="10" borderId="17" xfId="4" applyFont="1" applyFill="1" applyBorder="1" applyAlignment="1">
      <alignment horizontal="center" wrapText="1"/>
    </xf>
    <xf numFmtId="0" fontId="4" fillId="7" borderId="24" xfId="0" applyFont="1" applyFill="1" applyBorder="1" applyAlignment="1" applyProtection="1">
      <alignment horizontal="center" vertical="center" wrapText="1"/>
      <protection locked="0"/>
    </xf>
    <xf numFmtId="0" fontId="4" fillId="7" borderId="36" xfId="0" applyFont="1" applyFill="1" applyBorder="1" applyAlignment="1" applyProtection="1">
      <alignment horizontal="center" vertical="center" wrapText="1"/>
      <protection locked="0"/>
    </xf>
    <xf numFmtId="0" fontId="4" fillId="7" borderId="25" xfId="0" applyFont="1" applyFill="1" applyBorder="1" applyAlignment="1" applyProtection="1">
      <alignment horizontal="center" vertical="center" wrapText="1"/>
      <protection locked="0"/>
    </xf>
    <xf numFmtId="0" fontId="4" fillId="7" borderId="5" xfId="0" applyFont="1" applyFill="1" applyBorder="1" applyAlignment="1" applyProtection="1">
      <alignment horizontal="center" vertical="center" wrapText="1"/>
      <protection locked="0"/>
    </xf>
    <xf numFmtId="0" fontId="4" fillId="7" borderId="26" xfId="0" applyFont="1" applyFill="1" applyBorder="1" applyAlignment="1" applyProtection="1">
      <alignment horizontal="center" vertical="center" wrapText="1"/>
      <protection locked="0"/>
    </xf>
    <xf numFmtId="0" fontId="29" fillId="8" borderId="31" xfId="0" applyFont="1" applyFill="1" applyBorder="1" applyAlignment="1" applyProtection="1">
      <alignment horizontal="center" vertical="center" wrapText="1"/>
      <protection locked="0"/>
    </xf>
    <xf numFmtId="0" fontId="29" fillId="8" borderId="42" xfId="0" applyFont="1" applyFill="1" applyBorder="1" applyAlignment="1" applyProtection="1">
      <alignment horizontal="center" vertical="center" wrapText="1"/>
      <protection locked="0"/>
    </xf>
    <xf numFmtId="0" fontId="29" fillId="8" borderId="33" xfId="0" applyFont="1" applyFill="1" applyBorder="1" applyAlignment="1" applyProtection="1">
      <alignment horizontal="center" vertical="center" wrapText="1"/>
      <protection locked="0"/>
    </xf>
    <xf numFmtId="0" fontId="29" fillId="8" borderId="44" xfId="0" applyFont="1" applyFill="1" applyBorder="1" applyAlignment="1" applyProtection="1">
      <alignment horizontal="center" vertical="center" wrapText="1"/>
      <protection locked="0"/>
    </xf>
    <xf numFmtId="0" fontId="30" fillId="0" borderId="4" xfId="0" applyFont="1" applyBorder="1" applyAlignment="1" applyProtection="1">
      <alignment horizontal="center" vertical="center"/>
      <protection locked="0"/>
    </xf>
    <xf numFmtId="0" fontId="30" fillId="0" borderId="81" xfId="0" applyFont="1" applyBorder="1" applyAlignment="1" applyProtection="1">
      <alignment horizontal="center" vertical="center"/>
      <protection locked="0"/>
    </xf>
    <xf numFmtId="0" fontId="30" fillId="0" borderId="82" xfId="0" applyFont="1" applyBorder="1" applyAlignment="1" applyProtection="1">
      <alignment horizontal="center" vertical="center"/>
      <protection locked="0"/>
    </xf>
    <xf numFmtId="0" fontId="30" fillId="0" borderId="63" xfId="0" applyFont="1" applyBorder="1" applyAlignment="1" applyProtection="1">
      <alignment horizontal="justify" vertical="center" wrapText="1"/>
      <protection locked="0"/>
    </xf>
    <xf numFmtId="0" fontId="30" fillId="0" borderId="34" xfId="0" applyFont="1" applyBorder="1" applyAlignment="1" applyProtection="1">
      <alignment horizontal="justify" vertical="center" wrapText="1"/>
      <protection locked="0"/>
    </xf>
    <xf numFmtId="0" fontId="4" fillId="7" borderId="18" xfId="0" applyFont="1" applyFill="1" applyBorder="1" applyAlignment="1" applyProtection="1">
      <alignment horizontal="left"/>
      <protection locked="0"/>
    </xf>
    <xf numFmtId="0" fontId="4" fillId="0" borderId="19" xfId="0" applyFont="1" applyBorder="1" applyAlignment="1" applyProtection="1">
      <alignment horizontal="left"/>
      <protection locked="0"/>
    </xf>
    <xf numFmtId="0" fontId="4" fillId="0" borderId="20" xfId="0" applyFont="1" applyBorder="1" applyAlignment="1" applyProtection="1">
      <alignment horizontal="left"/>
      <protection locked="0"/>
    </xf>
    <xf numFmtId="0" fontId="4" fillId="0" borderId="21" xfId="0" applyFont="1" applyBorder="1" applyAlignment="1" applyProtection="1">
      <alignment horizontal="left"/>
      <protection locked="0"/>
    </xf>
    <xf numFmtId="0" fontId="27" fillId="5" borderId="7" xfId="0" applyFont="1" applyFill="1" applyBorder="1" applyAlignment="1" applyProtection="1">
      <alignment horizontal="center"/>
      <protection locked="0"/>
    </xf>
    <xf numFmtId="0" fontId="27" fillId="5" borderId="8" xfId="0" applyFont="1" applyFill="1" applyBorder="1" applyAlignment="1" applyProtection="1">
      <alignment horizontal="center"/>
      <protection locked="0"/>
    </xf>
    <xf numFmtId="0" fontId="27" fillId="5" borderId="9" xfId="0" applyFont="1" applyFill="1" applyBorder="1" applyAlignment="1" applyProtection="1">
      <alignment horizontal="center"/>
      <protection locked="0"/>
    </xf>
    <xf numFmtId="0" fontId="28" fillId="7" borderId="7" xfId="0" applyFont="1" applyFill="1" applyBorder="1" applyAlignment="1" applyProtection="1">
      <alignment horizontal="center" vertical="center"/>
      <protection locked="0"/>
    </xf>
    <xf numFmtId="0" fontId="28" fillId="7" borderId="8" xfId="0" applyFont="1" applyFill="1" applyBorder="1" applyAlignment="1" applyProtection="1">
      <alignment horizontal="center" vertical="center"/>
      <protection locked="0"/>
    </xf>
    <xf numFmtId="0" fontId="28" fillId="7" borderId="9" xfId="0" applyFont="1" applyFill="1" applyBorder="1" applyAlignment="1" applyProtection="1">
      <alignment horizontal="center" vertical="center"/>
      <protection locked="0"/>
    </xf>
    <xf numFmtId="0" fontId="7" fillId="8" borderId="8" xfId="0" applyFont="1" applyFill="1" applyBorder="1" applyAlignment="1" applyProtection="1">
      <alignment horizontal="center" vertical="center"/>
      <protection locked="0"/>
    </xf>
    <xf numFmtId="0" fontId="7" fillId="8" borderId="9" xfId="0" applyFont="1" applyFill="1" applyBorder="1" applyAlignment="1" applyProtection="1">
      <alignment horizontal="center" vertical="center"/>
      <protection locked="0"/>
    </xf>
    <xf numFmtId="0" fontId="0" fillId="0" borderId="1" xfId="0" applyBorder="1" applyAlignment="1" applyProtection="1">
      <alignment horizontal="center"/>
      <protection locked="0"/>
    </xf>
    <xf numFmtId="0" fontId="0" fillId="0" borderId="2" xfId="0" applyBorder="1" applyAlignment="1" applyProtection="1">
      <alignment horizontal="center"/>
      <protection locked="0"/>
    </xf>
    <xf numFmtId="0" fontId="0" fillId="0" borderId="3" xfId="0" applyBorder="1" applyAlignment="1" applyProtection="1">
      <alignment horizontal="center"/>
      <protection locked="0"/>
    </xf>
    <xf numFmtId="0" fontId="0" fillId="0" borderId="10" xfId="0" applyBorder="1" applyAlignment="1" applyProtection="1">
      <alignment horizontal="center"/>
      <protection locked="0"/>
    </xf>
    <xf numFmtId="0" fontId="0" fillId="0" borderId="0" xfId="0" applyAlignment="1" applyProtection="1">
      <alignment horizontal="center"/>
      <protection locked="0"/>
    </xf>
    <xf numFmtId="0" fontId="0" fillId="0" borderId="11" xfId="0" applyBorder="1" applyAlignment="1" applyProtection="1">
      <alignment horizontal="center"/>
      <protection locked="0"/>
    </xf>
    <xf numFmtId="0" fontId="0" fillId="0" borderId="15"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17" xfId="0" applyBorder="1" applyAlignment="1" applyProtection="1">
      <alignment horizontal="center"/>
      <protection locked="0"/>
    </xf>
    <xf numFmtId="0" fontId="6" fillId="0" borderId="4" xfId="0" applyFont="1" applyBorder="1" applyAlignment="1" applyProtection="1">
      <alignment horizontal="center" vertical="center"/>
      <protection locked="0"/>
    </xf>
    <xf numFmtId="0" fontId="6" fillId="0" borderId="5" xfId="0" applyFont="1" applyBorder="1" applyAlignment="1" applyProtection="1">
      <alignment horizontal="center" vertical="center"/>
      <protection locked="0"/>
    </xf>
    <xf numFmtId="0" fontId="6" fillId="0" borderId="6" xfId="0" applyFont="1" applyBorder="1" applyAlignment="1" applyProtection="1">
      <alignment horizontal="center" vertical="center"/>
      <protection locked="0"/>
    </xf>
    <xf numFmtId="0" fontId="6" fillId="0" borderId="7" xfId="0" applyFont="1" applyBorder="1" applyAlignment="1" applyProtection="1">
      <alignment horizontal="center" vertical="center"/>
      <protection locked="0"/>
    </xf>
    <xf numFmtId="0" fontId="6" fillId="0" borderId="8" xfId="0" applyFont="1" applyBorder="1" applyAlignment="1" applyProtection="1">
      <alignment horizontal="center" vertical="center"/>
      <protection locked="0"/>
    </xf>
    <xf numFmtId="0" fontId="6" fillId="0" borderId="9" xfId="0" applyFont="1" applyBorder="1" applyAlignment="1" applyProtection="1">
      <alignment horizontal="center" vertical="center"/>
      <protection locked="0"/>
    </xf>
    <xf numFmtId="0" fontId="6" fillId="0" borderId="12" xfId="0" applyFont="1" applyBorder="1" applyAlignment="1" applyProtection="1">
      <alignment horizontal="center" vertical="center" wrapText="1"/>
      <protection locked="0"/>
    </xf>
    <xf numFmtId="0" fontId="6" fillId="0" borderId="13" xfId="0" applyFont="1" applyBorder="1" applyAlignment="1" applyProtection="1">
      <alignment horizontal="center" vertical="center" wrapText="1"/>
      <protection locked="0"/>
    </xf>
    <xf numFmtId="0" fontId="6" fillId="0" borderId="14" xfId="0" applyFont="1" applyBorder="1" applyAlignment="1" applyProtection="1">
      <alignment horizontal="center" vertical="center" wrapText="1"/>
      <protection locked="0"/>
    </xf>
    <xf numFmtId="0" fontId="6" fillId="0" borderId="15" xfId="0" applyFont="1" applyBorder="1" applyAlignment="1" applyProtection="1">
      <alignment horizontal="center" vertical="center" wrapText="1"/>
      <protection locked="0"/>
    </xf>
    <xf numFmtId="0" fontId="6" fillId="0" borderId="16" xfId="0" applyFont="1" applyBorder="1" applyAlignment="1" applyProtection="1">
      <alignment horizontal="center" vertical="center" wrapText="1"/>
      <protection locked="0"/>
    </xf>
    <xf numFmtId="0" fontId="6" fillId="0" borderId="17" xfId="0" applyFont="1" applyBorder="1" applyAlignment="1" applyProtection="1">
      <alignment horizontal="center" vertical="center" wrapText="1"/>
      <protection locked="0"/>
    </xf>
    <xf numFmtId="0" fontId="6" fillId="0" borderId="7" xfId="0" applyFont="1" applyBorder="1" applyAlignment="1" applyProtection="1">
      <alignment horizontal="center" vertical="center" wrapText="1"/>
      <protection locked="0"/>
    </xf>
    <xf numFmtId="0" fontId="6" fillId="0" borderId="8" xfId="0" applyFont="1" applyBorder="1" applyAlignment="1" applyProtection="1">
      <alignment horizontal="center" vertical="center" wrapText="1"/>
      <protection locked="0"/>
    </xf>
    <xf numFmtId="0" fontId="6" fillId="0" borderId="9" xfId="0" applyFont="1" applyBorder="1" applyAlignment="1" applyProtection="1">
      <alignment horizontal="center" vertical="center" wrapText="1"/>
      <protection locked="0"/>
    </xf>
    <xf numFmtId="0" fontId="7" fillId="0" borderId="7" xfId="0" applyFont="1" applyBorder="1" applyAlignment="1" applyProtection="1">
      <alignment horizontal="center" vertical="center"/>
      <protection locked="0"/>
    </xf>
    <xf numFmtId="0" fontId="7" fillId="0" borderId="8" xfId="0" applyFont="1" applyBorder="1" applyAlignment="1" applyProtection="1">
      <alignment horizontal="center" vertical="center"/>
      <protection locked="0"/>
    </xf>
    <xf numFmtId="0" fontId="7" fillId="0" borderId="9" xfId="0" applyFont="1" applyBorder="1" applyAlignment="1" applyProtection="1">
      <alignment horizontal="center" vertical="center"/>
      <protection locked="0"/>
    </xf>
    <xf numFmtId="0" fontId="6" fillId="9" borderId="18" xfId="0" applyFont="1" applyFill="1" applyBorder="1" applyAlignment="1" applyProtection="1">
      <alignment horizontal="left"/>
      <protection locked="0"/>
    </xf>
    <xf numFmtId="0" fontId="6" fillId="4" borderId="19" xfId="0" applyFont="1" applyFill="1" applyBorder="1" applyAlignment="1" applyProtection="1">
      <alignment horizontal="left"/>
      <protection locked="0"/>
    </xf>
    <xf numFmtId="0" fontId="6" fillId="4" borderId="20" xfId="0" applyFont="1" applyFill="1" applyBorder="1" applyAlignment="1" applyProtection="1">
      <alignment horizontal="left"/>
      <protection locked="0"/>
    </xf>
    <xf numFmtId="0" fontId="6" fillId="4" borderId="21" xfId="0" applyFont="1" applyFill="1" applyBorder="1" applyAlignment="1" applyProtection="1">
      <alignment horizontal="left"/>
      <protection locked="0"/>
    </xf>
    <xf numFmtId="15" fontId="6" fillId="4" borderId="19" xfId="0" applyNumberFormat="1" applyFont="1" applyFill="1" applyBorder="1" applyAlignment="1" applyProtection="1">
      <alignment horizontal="left"/>
      <protection locked="0"/>
    </xf>
    <xf numFmtId="0" fontId="5" fillId="4" borderId="1" xfId="0" applyFont="1" applyFill="1" applyBorder="1" applyAlignment="1" applyProtection="1">
      <alignment horizontal="left"/>
      <protection locked="0"/>
    </xf>
    <xf numFmtId="0" fontId="5" fillId="4" borderId="2" xfId="0" applyFont="1" applyFill="1" applyBorder="1" applyAlignment="1" applyProtection="1">
      <alignment horizontal="left"/>
      <protection locked="0"/>
    </xf>
    <xf numFmtId="0" fontId="5" fillId="4" borderId="3" xfId="0" applyFont="1" applyFill="1" applyBorder="1" applyAlignment="1" applyProtection="1">
      <alignment horizontal="left"/>
      <protection locked="0"/>
    </xf>
    <xf numFmtId="0" fontId="5" fillId="4" borderId="10" xfId="0" applyFont="1" applyFill="1" applyBorder="1" applyAlignment="1" applyProtection="1">
      <alignment horizontal="left"/>
      <protection locked="0"/>
    </xf>
    <xf numFmtId="0" fontId="5" fillId="4" borderId="0" xfId="0" applyFont="1" applyFill="1" applyAlignment="1" applyProtection="1">
      <alignment horizontal="left"/>
      <protection locked="0"/>
    </xf>
    <xf numFmtId="0" fontId="5" fillId="4" borderId="11" xfId="0" applyFont="1" applyFill="1" applyBorder="1" applyAlignment="1" applyProtection="1">
      <alignment horizontal="left"/>
      <protection locked="0"/>
    </xf>
    <xf numFmtId="0" fontId="5" fillId="4" borderId="15" xfId="0" applyFont="1" applyFill="1" applyBorder="1" applyAlignment="1" applyProtection="1">
      <alignment horizontal="left"/>
      <protection locked="0"/>
    </xf>
    <xf numFmtId="0" fontId="5" fillId="4" borderId="16" xfId="0" applyFont="1" applyFill="1" applyBorder="1" applyAlignment="1" applyProtection="1">
      <alignment horizontal="left"/>
      <protection locked="0"/>
    </xf>
    <xf numFmtId="0" fontId="5" fillId="4" borderId="17" xfId="0" applyFont="1" applyFill="1" applyBorder="1" applyAlignment="1" applyProtection="1">
      <alignment horizontal="left"/>
      <protection locked="0"/>
    </xf>
    <xf numFmtId="0" fontId="6" fillId="4" borderId="4" xfId="0" applyFont="1" applyFill="1" applyBorder="1" applyAlignment="1" applyProtection="1">
      <alignment horizontal="center" vertical="center"/>
      <protection locked="0"/>
    </xf>
    <xf numFmtId="0" fontId="6" fillId="4" borderId="5" xfId="0" applyFont="1" applyFill="1" applyBorder="1" applyAlignment="1" applyProtection="1">
      <alignment horizontal="center" vertical="center"/>
      <protection locked="0"/>
    </xf>
    <xf numFmtId="0" fontId="6" fillId="4" borderId="6" xfId="0" applyFont="1" applyFill="1" applyBorder="1" applyAlignment="1" applyProtection="1">
      <alignment horizontal="center" vertical="center"/>
      <protection locked="0"/>
    </xf>
    <xf numFmtId="0" fontId="6" fillId="4" borderId="7" xfId="0" applyFont="1" applyFill="1" applyBorder="1" applyAlignment="1" applyProtection="1">
      <alignment horizontal="center" vertical="center"/>
      <protection locked="0"/>
    </xf>
    <xf numFmtId="0" fontId="6" fillId="4" borderId="8" xfId="0" applyFont="1" applyFill="1" applyBorder="1" applyAlignment="1" applyProtection="1">
      <alignment horizontal="center" vertical="center"/>
      <protection locked="0"/>
    </xf>
    <xf numFmtId="0" fontId="6" fillId="4" borderId="9" xfId="0" applyFont="1" applyFill="1" applyBorder="1" applyAlignment="1" applyProtection="1">
      <alignment horizontal="center" vertical="center"/>
      <protection locked="0"/>
    </xf>
    <xf numFmtId="0" fontId="6" fillId="4" borderId="12" xfId="0" applyFont="1" applyFill="1" applyBorder="1" applyAlignment="1" applyProtection="1">
      <alignment horizontal="center" vertical="center" wrapText="1"/>
      <protection locked="0"/>
    </xf>
    <xf numFmtId="0" fontId="6" fillId="4" borderId="13" xfId="0" applyFont="1" applyFill="1" applyBorder="1" applyAlignment="1" applyProtection="1">
      <alignment horizontal="center" vertical="center" wrapText="1"/>
      <protection locked="0"/>
    </xf>
    <xf numFmtId="0" fontId="6" fillId="4" borderId="14" xfId="0" applyFont="1" applyFill="1" applyBorder="1" applyAlignment="1" applyProtection="1">
      <alignment horizontal="center" vertical="center" wrapText="1"/>
      <protection locked="0"/>
    </xf>
    <xf numFmtId="0" fontId="6" fillId="4" borderId="15" xfId="0" applyFont="1" applyFill="1" applyBorder="1" applyAlignment="1" applyProtection="1">
      <alignment horizontal="center" vertical="center" wrapText="1"/>
      <protection locked="0"/>
    </xf>
    <xf numFmtId="0" fontId="6" fillId="4" borderId="16" xfId="0" applyFont="1" applyFill="1" applyBorder="1" applyAlignment="1" applyProtection="1">
      <alignment horizontal="center" vertical="center" wrapText="1"/>
      <protection locked="0"/>
    </xf>
    <xf numFmtId="0" fontId="6" fillId="4" borderId="17" xfId="0" applyFont="1" applyFill="1" applyBorder="1" applyAlignment="1" applyProtection="1">
      <alignment horizontal="center" vertical="center" wrapText="1"/>
      <protection locked="0"/>
    </xf>
    <xf numFmtId="0" fontId="6" fillId="4" borderId="7" xfId="0" applyFont="1" applyFill="1" applyBorder="1" applyAlignment="1" applyProtection="1">
      <alignment horizontal="center" vertical="center" wrapText="1"/>
      <protection locked="0"/>
    </xf>
    <xf numFmtId="0" fontId="6" fillId="4" borderId="8" xfId="0" applyFont="1" applyFill="1" applyBorder="1" applyAlignment="1" applyProtection="1">
      <alignment horizontal="center" vertical="center" wrapText="1"/>
      <protection locked="0"/>
    </xf>
    <xf numFmtId="0" fontId="6" fillId="4" borderId="9" xfId="0" applyFont="1" applyFill="1" applyBorder="1" applyAlignment="1" applyProtection="1">
      <alignment horizontal="center" vertical="center" wrapText="1"/>
      <protection locked="0"/>
    </xf>
    <xf numFmtId="0" fontId="7" fillId="4" borderId="7" xfId="0" applyFont="1" applyFill="1" applyBorder="1" applyAlignment="1" applyProtection="1">
      <alignment horizontal="center" vertical="center"/>
      <protection locked="0"/>
    </xf>
    <xf numFmtId="0" fontId="7" fillId="4" borderId="8" xfId="0" applyFont="1" applyFill="1" applyBorder="1" applyAlignment="1" applyProtection="1">
      <alignment horizontal="center" vertical="center"/>
      <protection locked="0"/>
    </xf>
    <xf numFmtId="0" fontId="7" fillId="4" borderId="9" xfId="0" applyFont="1" applyFill="1" applyBorder="1" applyAlignment="1" applyProtection="1">
      <alignment horizontal="center" vertical="center"/>
      <protection locked="0"/>
    </xf>
    <xf numFmtId="0" fontId="6" fillId="5" borderId="7" xfId="0" applyFont="1" applyFill="1" applyBorder="1" applyAlignment="1" applyProtection="1">
      <alignment horizontal="center"/>
      <protection locked="0"/>
    </xf>
    <xf numFmtId="0" fontId="6" fillId="5" borderId="8" xfId="0" applyFont="1" applyFill="1" applyBorder="1" applyAlignment="1" applyProtection="1">
      <alignment horizontal="center"/>
      <protection locked="0"/>
    </xf>
    <xf numFmtId="0" fontId="6" fillId="5" borderId="9" xfId="0" applyFont="1" applyFill="1" applyBorder="1" applyAlignment="1" applyProtection="1">
      <alignment horizontal="center"/>
      <protection locked="0"/>
    </xf>
    <xf numFmtId="0" fontId="6" fillId="9" borderId="7" xfId="0" applyFont="1" applyFill="1" applyBorder="1" applyAlignment="1" applyProtection="1">
      <alignment horizontal="center" vertical="center"/>
      <protection locked="0"/>
    </xf>
    <xf numFmtId="0" fontId="6" fillId="9" borderId="8" xfId="0" applyFont="1" applyFill="1" applyBorder="1" applyAlignment="1" applyProtection="1">
      <alignment horizontal="center" vertical="center"/>
      <protection locked="0"/>
    </xf>
    <xf numFmtId="0" fontId="6" fillId="9" borderId="9" xfId="0" applyFont="1" applyFill="1" applyBorder="1" applyAlignment="1" applyProtection="1">
      <alignment horizontal="center" vertical="center"/>
      <protection locked="0"/>
    </xf>
    <xf numFmtId="0" fontId="6" fillId="9" borderId="22" xfId="0" applyFont="1" applyFill="1" applyBorder="1" applyAlignment="1" applyProtection="1">
      <alignment horizontal="center" vertical="center" wrapText="1"/>
      <protection locked="0"/>
    </xf>
    <xf numFmtId="0" fontId="6" fillId="9" borderId="34" xfId="0" applyFont="1" applyFill="1" applyBorder="1" applyAlignment="1" applyProtection="1">
      <alignment horizontal="center" vertical="center" wrapText="1"/>
      <protection locked="0"/>
    </xf>
    <xf numFmtId="0" fontId="6" fillId="9" borderId="23" xfId="0" applyFont="1" applyFill="1" applyBorder="1" applyAlignment="1" applyProtection="1">
      <alignment horizontal="center" vertical="center" wrapText="1"/>
      <protection locked="0"/>
    </xf>
    <xf numFmtId="0" fontId="6" fillId="9" borderId="35" xfId="0" applyFont="1" applyFill="1" applyBorder="1" applyAlignment="1" applyProtection="1">
      <alignment horizontal="center" vertical="center" wrapText="1"/>
      <protection locked="0"/>
    </xf>
    <xf numFmtId="0" fontId="6" fillId="9" borderId="24" xfId="0" applyFont="1" applyFill="1" applyBorder="1" applyAlignment="1" applyProtection="1">
      <alignment horizontal="center" vertical="center" wrapText="1"/>
      <protection locked="0"/>
    </xf>
    <xf numFmtId="0" fontId="6" fillId="9" borderId="36" xfId="0" applyFont="1" applyFill="1" applyBorder="1" applyAlignment="1" applyProtection="1">
      <alignment horizontal="center" vertical="center" wrapText="1"/>
      <protection locked="0"/>
    </xf>
    <xf numFmtId="0" fontId="7" fillId="8" borderId="30" xfId="0" applyFont="1" applyFill="1" applyBorder="1" applyAlignment="1" applyProtection="1">
      <alignment horizontal="center" vertical="center" wrapText="1"/>
      <protection locked="0"/>
    </xf>
    <xf numFmtId="0" fontId="7" fillId="8" borderId="41" xfId="0" applyFont="1" applyFill="1" applyBorder="1" applyAlignment="1" applyProtection="1">
      <alignment horizontal="center" vertical="center" wrapText="1"/>
      <protection locked="0"/>
    </xf>
    <xf numFmtId="0" fontId="7" fillId="8" borderId="31" xfId="0" applyFont="1" applyFill="1" applyBorder="1" applyAlignment="1" applyProtection="1">
      <alignment horizontal="center" vertical="center" wrapText="1"/>
      <protection locked="0"/>
    </xf>
    <xf numFmtId="0" fontId="7" fillId="8" borderId="42" xfId="0" applyFont="1" applyFill="1" applyBorder="1" applyAlignment="1" applyProtection="1">
      <alignment horizontal="center" vertical="center" wrapText="1"/>
      <protection locked="0"/>
    </xf>
    <xf numFmtId="0" fontId="7" fillId="8" borderId="33" xfId="0" applyFont="1" applyFill="1" applyBorder="1" applyAlignment="1" applyProtection="1">
      <alignment horizontal="center" vertical="center" wrapText="1"/>
      <protection locked="0"/>
    </xf>
    <xf numFmtId="0" fontId="7" fillId="8" borderId="44" xfId="0" applyFont="1" applyFill="1" applyBorder="1" applyAlignment="1" applyProtection="1">
      <alignment horizontal="center" vertical="center" wrapText="1"/>
      <protection locked="0"/>
    </xf>
    <xf numFmtId="0" fontId="7" fillId="9" borderId="24" xfId="0" applyFont="1" applyFill="1" applyBorder="1" applyAlignment="1" applyProtection="1">
      <alignment horizontal="center" vertical="center" wrapText="1"/>
      <protection locked="0"/>
    </xf>
    <xf numFmtId="0" fontId="7" fillId="9" borderId="36" xfId="0" applyFont="1" applyFill="1" applyBorder="1" applyAlignment="1" applyProtection="1">
      <alignment horizontal="center" vertical="center" wrapText="1"/>
      <protection locked="0"/>
    </xf>
    <xf numFmtId="0" fontId="7" fillId="8" borderId="27" xfId="0" applyFont="1" applyFill="1" applyBorder="1" applyAlignment="1" applyProtection="1">
      <alignment horizontal="center" vertical="center" wrapText="1"/>
      <protection locked="0"/>
    </xf>
    <xf numFmtId="0" fontId="7" fillId="8" borderId="37" xfId="0" applyFont="1" applyFill="1" applyBorder="1" applyAlignment="1" applyProtection="1">
      <alignment horizontal="center" vertical="center" wrapText="1"/>
      <protection locked="0"/>
    </xf>
    <xf numFmtId="0" fontId="7" fillId="8" borderId="28" xfId="0" applyFont="1" applyFill="1" applyBorder="1" applyAlignment="1" applyProtection="1">
      <alignment horizontal="center" vertical="center" wrapText="1"/>
      <protection locked="0"/>
    </xf>
    <xf numFmtId="0" fontId="7" fillId="8" borderId="2" xfId="0" applyFont="1" applyFill="1" applyBorder="1" applyAlignment="1" applyProtection="1">
      <alignment horizontal="center" vertical="center" wrapText="1"/>
      <protection locked="0"/>
    </xf>
    <xf numFmtId="0" fontId="7" fillId="8" borderId="29" xfId="0" applyFont="1" applyFill="1" applyBorder="1" applyAlignment="1" applyProtection="1">
      <alignment horizontal="center" vertical="center" wrapText="1"/>
      <protection locked="0"/>
    </xf>
    <xf numFmtId="0" fontId="5" fillId="4" borderId="46" xfId="0" applyFont="1" applyFill="1" applyBorder="1" applyAlignment="1" applyProtection="1">
      <alignment horizontal="center" vertical="center"/>
      <protection locked="0"/>
    </xf>
    <xf numFmtId="0" fontId="5" fillId="4" borderId="51" xfId="0" applyFont="1" applyFill="1" applyBorder="1" applyAlignment="1" applyProtection="1">
      <alignment horizontal="center" vertical="center"/>
      <protection locked="0"/>
    </xf>
    <xf numFmtId="9" fontId="5" fillId="4" borderId="30" xfId="1" applyFont="1" applyFill="1" applyBorder="1" applyAlignment="1">
      <alignment horizontal="center"/>
    </xf>
    <xf numFmtId="9" fontId="5" fillId="4" borderId="31" xfId="1" applyFont="1" applyFill="1" applyBorder="1" applyAlignment="1" applyProtection="1">
      <alignment horizontal="center" vertical="center"/>
      <protection locked="0"/>
    </xf>
    <xf numFmtId="9" fontId="5" fillId="4" borderId="30" xfId="1" applyFont="1" applyFill="1" applyBorder="1" applyAlignment="1" applyProtection="1">
      <alignment horizontal="center" vertical="center"/>
      <protection locked="0"/>
    </xf>
    <xf numFmtId="0" fontId="5" fillId="4" borderId="31" xfId="1" applyNumberFormat="1" applyFont="1" applyFill="1" applyBorder="1" applyAlignment="1" applyProtection="1">
      <alignment horizontal="center" vertical="center"/>
      <protection locked="0"/>
    </xf>
    <xf numFmtId="0" fontId="5" fillId="4" borderId="30" xfId="1" applyNumberFormat="1" applyFont="1" applyFill="1" applyBorder="1" applyAlignment="1" applyProtection="1">
      <alignment horizontal="center" vertical="center"/>
      <protection locked="0"/>
    </xf>
    <xf numFmtId="0" fontId="6" fillId="9" borderId="25" xfId="0" applyFont="1" applyFill="1" applyBorder="1" applyAlignment="1" applyProtection="1">
      <alignment horizontal="center" vertical="center" wrapText="1"/>
      <protection locked="0"/>
    </xf>
    <xf numFmtId="0" fontId="6" fillId="9" borderId="5" xfId="0" applyFont="1" applyFill="1" applyBorder="1" applyAlignment="1" applyProtection="1">
      <alignment horizontal="center" vertical="center" wrapText="1"/>
      <protection locked="0"/>
    </xf>
    <xf numFmtId="0" fontId="6" fillId="9" borderId="26" xfId="0" applyFont="1" applyFill="1" applyBorder="1" applyAlignment="1" applyProtection="1">
      <alignment horizontal="center" vertical="center" wrapText="1"/>
      <protection locked="0"/>
    </xf>
    <xf numFmtId="9" fontId="5" fillId="4" borderId="47" xfId="0" applyNumberFormat="1" applyFont="1" applyFill="1" applyBorder="1" applyAlignment="1">
      <alignment horizontal="center" vertical="center"/>
    </xf>
    <xf numFmtId="9" fontId="5" fillId="4" borderId="48" xfId="0" applyNumberFormat="1" applyFont="1" applyFill="1" applyBorder="1" applyAlignment="1">
      <alignment horizontal="center" vertical="center"/>
    </xf>
    <xf numFmtId="0" fontId="7" fillId="4" borderId="49" xfId="0" applyFont="1" applyFill="1" applyBorder="1" applyAlignment="1">
      <alignment horizontal="center" vertical="center"/>
    </xf>
    <xf numFmtId="0" fontId="7" fillId="4" borderId="52" xfId="0" applyFont="1" applyFill="1" applyBorder="1" applyAlignment="1">
      <alignment horizontal="center" vertical="center"/>
    </xf>
    <xf numFmtId="0" fontId="5" fillId="4" borderId="31" xfId="0" applyFont="1" applyFill="1" applyBorder="1" applyAlignment="1" applyProtection="1">
      <alignment horizontal="center" vertical="center"/>
      <protection locked="0"/>
    </xf>
    <xf numFmtId="0" fontId="5" fillId="4" borderId="48" xfId="0" applyFont="1" applyFill="1" applyBorder="1" applyAlignment="1" applyProtection="1">
      <alignment horizontal="center" vertical="center"/>
      <protection locked="0"/>
    </xf>
    <xf numFmtId="0" fontId="5" fillId="4" borderId="50" xfId="0" applyFont="1" applyFill="1" applyBorder="1" applyAlignment="1" applyProtection="1">
      <alignment horizontal="center" vertical="center"/>
      <protection locked="0"/>
    </xf>
    <xf numFmtId="0" fontId="5" fillId="4" borderId="33" xfId="0" applyFont="1" applyFill="1" applyBorder="1" applyAlignment="1" applyProtection="1">
      <alignment horizontal="center" vertical="center"/>
      <protection locked="0"/>
    </xf>
    <xf numFmtId="165" fontId="5" fillId="4" borderId="31" xfId="5" applyNumberFormat="1" applyFont="1" applyFill="1" applyBorder="1" applyAlignment="1" applyProtection="1">
      <alignment horizontal="center" vertical="center"/>
      <protection locked="0"/>
    </xf>
    <xf numFmtId="165" fontId="5" fillId="4" borderId="48" xfId="5" applyNumberFormat="1" applyFont="1" applyFill="1" applyBorder="1" applyAlignment="1" applyProtection="1">
      <alignment horizontal="center" vertical="center"/>
      <protection locked="0"/>
    </xf>
    <xf numFmtId="165" fontId="5" fillId="4" borderId="31" xfId="0" applyNumberFormat="1" applyFont="1" applyFill="1" applyBorder="1" applyAlignment="1" applyProtection="1">
      <alignment horizontal="center" vertical="center"/>
      <protection locked="0"/>
    </xf>
    <xf numFmtId="165" fontId="5" fillId="4" borderId="48" xfId="0" applyNumberFormat="1" applyFont="1" applyFill="1" applyBorder="1" applyAlignment="1" applyProtection="1">
      <alignment horizontal="center" vertical="center"/>
      <protection locked="0"/>
    </xf>
    <xf numFmtId="9" fontId="5" fillId="4" borderId="48" xfId="1" applyFont="1" applyFill="1" applyBorder="1" applyAlignment="1" applyProtection="1">
      <alignment horizontal="center" vertical="center"/>
      <protection locked="0"/>
    </xf>
    <xf numFmtId="0" fontId="5" fillId="4" borderId="47" xfId="1" applyNumberFormat="1" applyFont="1" applyFill="1" applyBorder="1" applyAlignment="1" applyProtection="1">
      <alignment horizontal="center" vertical="center"/>
    </xf>
    <xf numFmtId="0" fontId="5" fillId="4" borderId="48" xfId="1" applyNumberFormat="1" applyFont="1" applyFill="1" applyBorder="1" applyAlignment="1" applyProtection="1">
      <alignment horizontal="center" vertical="center"/>
    </xf>
    <xf numFmtId="0" fontId="7" fillId="4" borderId="30" xfId="0" applyFont="1" applyFill="1" applyBorder="1" applyAlignment="1">
      <alignment horizontal="center" vertical="center"/>
    </xf>
    <xf numFmtId="0" fontId="5" fillId="4" borderId="47" xfId="0" applyFont="1" applyFill="1" applyBorder="1" applyAlignment="1" applyProtection="1">
      <alignment horizontal="center"/>
      <protection locked="0"/>
    </xf>
    <xf numFmtId="0" fontId="5" fillId="4" borderId="30" xfId="0" applyFont="1" applyFill="1" applyBorder="1" applyAlignment="1" applyProtection="1">
      <alignment horizontal="center"/>
      <protection locked="0"/>
    </xf>
    <xf numFmtId="0" fontId="5" fillId="4" borderId="48" xfId="0" applyFont="1" applyFill="1" applyBorder="1" applyAlignment="1" applyProtection="1">
      <alignment horizontal="center"/>
      <protection locked="0"/>
    </xf>
    <xf numFmtId="0" fontId="5" fillId="4" borderId="54" xfId="0" applyFont="1" applyFill="1" applyBorder="1" applyAlignment="1" applyProtection="1">
      <alignment horizontal="center"/>
      <protection locked="0"/>
    </xf>
    <xf numFmtId="0" fontId="5" fillId="4" borderId="55" xfId="0" applyFont="1" applyFill="1" applyBorder="1" applyAlignment="1" applyProtection="1">
      <alignment horizontal="center"/>
      <protection locked="0"/>
    </xf>
    <xf numFmtId="0" fontId="5" fillId="4" borderId="33" xfId="0" applyFont="1" applyFill="1" applyBorder="1" applyAlignment="1" applyProtection="1">
      <alignment horizontal="center"/>
      <protection locked="0"/>
    </xf>
    <xf numFmtId="0" fontId="5" fillId="4" borderId="53" xfId="0" applyFont="1" applyFill="1" applyBorder="1" applyAlignment="1" applyProtection="1">
      <alignment horizontal="center" vertical="center"/>
      <protection locked="0"/>
    </xf>
    <xf numFmtId="165" fontId="5" fillId="4" borderId="47" xfId="5" applyNumberFormat="1" applyFont="1" applyFill="1" applyBorder="1" applyAlignment="1" applyProtection="1">
      <alignment horizontal="center"/>
      <protection locked="0"/>
    </xf>
    <xf numFmtId="165" fontId="5" fillId="4" borderId="30" xfId="5" applyNumberFormat="1" applyFont="1" applyFill="1" applyBorder="1" applyAlignment="1" applyProtection="1">
      <alignment horizontal="center"/>
      <protection locked="0"/>
    </xf>
    <xf numFmtId="165" fontId="5" fillId="4" borderId="48" xfId="5" applyNumberFormat="1" applyFont="1" applyFill="1" applyBorder="1" applyAlignment="1" applyProtection="1">
      <alignment horizontal="center"/>
      <protection locked="0"/>
    </xf>
    <xf numFmtId="165" fontId="5" fillId="4" borderId="47" xfId="0" applyNumberFormat="1" applyFont="1" applyFill="1" applyBorder="1" applyAlignment="1" applyProtection="1">
      <alignment horizontal="center"/>
      <protection locked="0"/>
    </xf>
    <xf numFmtId="165" fontId="5" fillId="4" borderId="30" xfId="0" applyNumberFormat="1" applyFont="1" applyFill="1" applyBorder="1" applyAlignment="1" applyProtection="1">
      <alignment horizontal="center"/>
      <protection locked="0"/>
    </xf>
    <xf numFmtId="165" fontId="5" fillId="4" borderId="48" xfId="0" applyNumberFormat="1" applyFont="1" applyFill="1" applyBorder="1" applyAlignment="1" applyProtection="1">
      <alignment horizontal="center"/>
      <protection locked="0"/>
    </xf>
    <xf numFmtId="9" fontId="5" fillId="4" borderId="47" xfId="0" applyNumberFormat="1" applyFont="1" applyFill="1" applyBorder="1" applyAlignment="1">
      <alignment horizontal="center"/>
    </xf>
    <xf numFmtId="0" fontId="5" fillId="4" borderId="30" xfId="0" applyFont="1" applyFill="1" applyBorder="1" applyAlignment="1">
      <alignment horizontal="center"/>
    </xf>
    <xf numFmtId="0" fontId="5" fillId="4" borderId="48" xfId="0" applyFont="1" applyFill="1" applyBorder="1" applyAlignment="1">
      <alignment horizontal="center"/>
    </xf>
    <xf numFmtId="0" fontId="5" fillId="4" borderId="30" xfId="1" applyNumberFormat="1" applyFont="1" applyFill="1" applyBorder="1" applyAlignment="1" applyProtection="1">
      <alignment horizontal="center" vertical="center"/>
    </xf>
    <xf numFmtId="9" fontId="5" fillId="4" borderId="30" xfId="0" applyNumberFormat="1" applyFont="1" applyFill="1" applyBorder="1" applyAlignment="1">
      <alignment horizontal="center" vertical="center"/>
    </xf>
    <xf numFmtId="0" fontId="5" fillId="4" borderId="47" xfId="1" applyNumberFormat="1" applyFont="1" applyFill="1" applyBorder="1" applyAlignment="1" applyProtection="1">
      <alignment horizontal="center" vertical="center"/>
      <protection locked="0"/>
    </xf>
    <xf numFmtId="0" fontId="5" fillId="4" borderId="48" xfId="1" applyNumberFormat="1" applyFont="1" applyFill="1" applyBorder="1" applyAlignment="1" applyProtection="1">
      <alignment horizontal="center" vertical="center"/>
      <protection locked="0"/>
    </xf>
    <xf numFmtId="9" fontId="5" fillId="4" borderId="30" xfId="0" applyNumberFormat="1" applyFont="1" applyFill="1" applyBorder="1" applyAlignment="1">
      <alignment horizontal="center"/>
    </xf>
    <xf numFmtId="0" fontId="5" fillId="4" borderId="47" xfId="0" applyFont="1" applyFill="1" applyBorder="1" applyAlignment="1">
      <alignment horizontal="center"/>
    </xf>
    <xf numFmtId="0" fontId="5" fillId="4" borderId="18" xfId="0" applyFont="1" applyFill="1" applyBorder="1" applyAlignment="1">
      <alignment horizontal="center" vertical="center"/>
    </xf>
    <xf numFmtId="0" fontId="5" fillId="4" borderId="47" xfId="0" applyFont="1" applyFill="1" applyBorder="1" applyAlignment="1">
      <alignment horizontal="center" vertical="center"/>
    </xf>
    <xf numFmtId="0" fontId="5" fillId="4" borderId="47" xfId="0" applyFont="1" applyFill="1" applyBorder="1" applyAlignment="1">
      <alignment horizontal="left" vertical="center"/>
    </xf>
    <xf numFmtId="0" fontId="5" fillId="4" borderId="30" xfId="0" applyFont="1" applyFill="1" applyBorder="1" applyAlignment="1">
      <alignment horizontal="left" vertical="center"/>
    </xf>
    <xf numFmtId="0" fontId="5" fillId="4" borderId="48" xfId="0" applyFont="1" applyFill="1" applyBorder="1" applyAlignment="1">
      <alignment horizontal="left" vertical="center"/>
    </xf>
    <xf numFmtId="165" fontId="5" fillId="4" borderId="18" xfId="0" applyNumberFormat="1" applyFont="1" applyFill="1" applyBorder="1" applyAlignment="1">
      <alignment horizontal="center"/>
    </xf>
    <xf numFmtId="165" fontId="5" fillId="4" borderId="47" xfId="0" applyNumberFormat="1" applyFont="1" applyFill="1" applyBorder="1" applyAlignment="1">
      <alignment horizontal="center"/>
    </xf>
    <xf numFmtId="165" fontId="5" fillId="4" borderId="30" xfId="0" applyNumberFormat="1" applyFont="1" applyFill="1" applyBorder="1" applyAlignment="1">
      <alignment horizontal="center"/>
    </xf>
    <xf numFmtId="0" fontId="7" fillId="4" borderId="30" xfId="0" applyFont="1" applyFill="1" applyBorder="1" applyAlignment="1">
      <alignment horizontal="center" vertical="center" wrapText="1"/>
    </xf>
    <xf numFmtId="9" fontId="5" fillId="4" borderId="47" xfId="1" applyFont="1" applyFill="1" applyBorder="1" applyAlignment="1">
      <alignment horizontal="center" vertical="center"/>
    </xf>
    <xf numFmtId="9" fontId="5" fillId="4" borderId="30" xfId="1" applyFont="1" applyFill="1" applyBorder="1" applyAlignment="1">
      <alignment horizontal="center" vertical="center"/>
    </xf>
    <xf numFmtId="9" fontId="5" fillId="4" borderId="48" xfId="1" applyFont="1" applyFill="1" applyBorder="1" applyAlignment="1">
      <alignment horizontal="center" vertical="center"/>
    </xf>
    <xf numFmtId="165" fontId="5" fillId="4" borderId="48" xfId="0" applyNumberFormat="1" applyFont="1" applyFill="1" applyBorder="1" applyAlignment="1">
      <alignment horizontal="center"/>
    </xf>
    <xf numFmtId="0" fontId="7" fillId="4" borderId="18" xfId="0" applyFont="1" applyFill="1" applyBorder="1" applyAlignment="1">
      <alignment horizontal="center" vertical="center" wrapText="1"/>
    </xf>
    <xf numFmtId="0" fontId="10" fillId="0" borderId="18" xfId="0" applyFont="1" applyBorder="1" applyAlignment="1" applyProtection="1">
      <alignment horizontal="justify" vertical="center" wrapText="1"/>
      <protection locked="0"/>
    </xf>
    <xf numFmtId="9" fontId="5" fillId="4" borderId="47" xfId="1" applyFont="1" applyFill="1" applyBorder="1" applyAlignment="1">
      <alignment horizontal="center"/>
    </xf>
    <xf numFmtId="9" fontId="5" fillId="4" borderId="48" xfId="1" applyFont="1" applyFill="1" applyBorder="1" applyAlignment="1">
      <alignment horizontal="center"/>
    </xf>
    <xf numFmtId="0" fontId="10" fillId="4" borderId="18" xfId="0" applyFont="1" applyFill="1" applyBorder="1" applyAlignment="1" applyProtection="1">
      <alignment horizontal="left" vertical="center" wrapText="1"/>
      <protection locked="0"/>
    </xf>
    <xf numFmtId="0" fontId="7" fillId="4" borderId="18" xfId="0" applyFont="1" applyFill="1" applyBorder="1" applyAlignment="1">
      <alignment horizontal="center" vertical="center"/>
    </xf>
    <xf numFmtId="0" fontId="10" fillId="0" borderId="47" xfId="0" applyFont="1" applyBorder="1" applyAlignment="1" applyProtection="1">
      <alignment horizontal="left" vertical="center" wrapText="1"/>
      <protection locked="0"/>
    </xf>
    <xf numFmtId="0" fontId="10" fillId="0" borderId="30" xfId="0" applyFont="1" applyBorder="1" applyAlignment="1" applyProtection="1">
      <alignment horizontal="left" vertical="center" wrapText="1"/>
      <protection locked="0"/>
    </xf>
    <xf numFmtId="0" fontId="10" fillId="0" borderId="48" xfId="0" applyFont="1" applyBorder="1" applyAlignment="1" applyProtection="1">
      <alignment horizontal="left" vertical="center" wrapText="1"/>
      <protection locked="0"/>
    </xf>
    <xf numFmtId="0" fontId="5" fillId="4" borderId="18" xfId="1" applyNumberFormat="1" applyFont="1" applyFill="1" applyBorder="1" applyAlignment="1" applyProtection="1">
      <alignment horizontal="center" vertical="center"/>
    </xf>
    <xf numFmtId="9" fontId="5" fillId="4" borderId="18" xfId="0" applyNumberFormat="1" applyFont="1" applyFill="1" applyBorder="1" applyAlignment="1">
      <alignment horizontal="center" vertical="center"/>
    </xf>
    <xf numFmtId="0" fontId="18" fillId="0" borderId="1" xfId="0" applyFont="1" applyBorder="1" applyAlignment="1" applyProtection="1">
      <alignment horizontal="center"/>
      <protection locked="0"/>
    </xf>
    <xf numFmtId="0" fontId="18" fillId="0" borderId="2" xfId="0" applyFont="1" applyBorder="1" applyAlignment="1" applyProtection="1">
      <alignment horizontal="center"/>
      <protection locked="0"/>
    </xf>
    <xf numFmtId="0" fontId="18" fillId="0" borderId="3" xfId="0" applyFont="1" applyBorder="1" applyAlignment="1" applyProtection="1">
      <alignment horizontal="center"/>
      <protection locked="0"/>
    </xf>
    <xf numFmtId="0" fontId="18" fillId="0" borderId="10" xfId="0" applyFont="1" applyBorder="1" applyAlignment="1" applyProtection="1">
      <alignment horizontal="center"/>
      <protection locked="0"/>
    </xf>
    <xf numFmtId="0" fontId="18" fillId="0" borderId="0" xfId="0" applyFont="1" applyAlignment="1" applyProtection="1">
      <alignment horizontal="center"/>
      <protection locked="0"/>
    </xf>
    <xf numFmtId="0" fontId="18" fillId="0" borderId="11" xfId="0" applyFont="1" applyBorder="1" applyAlignment="1" applyProtection="1">
      <alignment horizontal="center"/>
      <protection locked="0"/>
    </xf>
    <xf numFmtId="0" fontId="18" fillId="0" borderId="15" xfId="0" applyFont="1" applyBorder="1" applyAlignment="1" applyProtection="1">
      <alignment horizontal="center"/>
      <protection locked="0"/>
    </xf>
    <xf numFmtId="0" fontId="18" fillId="0" borderId="16" xfId="0" applyFont="1" applyBorder="1" applyAlignment="1" applyProtection="1">
      <alignment horizontal="center"/>
      <protection locked="0"/>
    </xf>
    <xf numFmtId="0" fontId="18" fillId="0" borderId="17" xfId="0" applyFont="1" applyBorder="1" applyAlignment="1" applyProtection="1">
      <alignment horizontal="center"/>
      <protection locked="0"/>
    </xf>
    <xf numFmtId="0" fontId="16" fillId="0" borderId="4" xfId="0" applyFont="1" applyBorder="1" applyAlignment="1" applyProtection="1">
      <alignment horizontal="center" vertical="center"/>
      <protection locked="0"/>
    </xf>
    <xf numFmtId="0" fontId="16" fillId="0" borderId="5" xfId="0" applyFont="1" applyBorder="1" applyAlignment="1" applyProtection="1">
      <alignment horizontal="center" vertical="center"/>
      <protection locked="0"/>
    </xf>
    <xf numFmtId="0" fontId="16" fillId="0" borderId="6" xfId="0" applyFont="1" applyBorder="1" applyAlignment="1" applyProtection="1">
      <alignment horizontal="center" vertical="center"/>
      <protection locked="0"/>
    </xf>
    <xf numFmtId="0" fontId="16" fillId="0" borderId="7" xfId="0" applyFont="1" applyBorder="1" applyAlignment="1" applyProtection="1">
      <alignment horizontal="center" vertical="center"/>
      <protection locked="0"/>
    </xf>
    <xf numFmtId="0" fontId="16" fillId="0" borderId="8" xfId="0" applyFont="1" applyBorder="1" applyAlignment="1" applyProtection="1">
      <alignment horizontal="center" vertical="center"/>
      <protection locked="0"/>
    </xf>
    <xf numFmtId="0" fontId="16" fillId="0" borderId="9" xfId="0" applyFont="1" applyBorder="1" applyAlignment="1" applyProtection="1">
      <alignment horizontal="center" vertical="center"/>
      <protection locked="0"/>
    </xf>
    <xf numFmtId="0" fontId="16" fillId="0" borderId="12" xfId="0" applyFont="1" applyBorder="1" applyAlignment="1" applyProtection="1">
      <alignment horizontal="center" vertical="center" wrapText="1"/>
      <protection locked="0"/>
    </xf>
    <xf numFmtId="0" fontId="16" fillId="0" borderId="13" xfId="0" applyFont="1" applyBorder="1" applyAlignment="1" applyProtection="1">
      <alignment horizontal="center" vertical="center" wrapText="1"/>
      <protection locked="0"/>
    </xf>
    <xf numFmtId="0" fontId="16" fillId="0" borderId="14" xfId="0" applyFont="1" applyBorder="1" applyAlignment="1" applyProtection="1">
      <alignment horizontal="center" vertical="center" wrapText="1"/>
      <protection locked="0"/>
    </xf>
    <xf numFmtId="0" fontId="16" fillId="0" borderId="15" xfId="0" applyFont="1" applyBorder="1" applyAlignment="1" applyProtection="1">
      <alignment horizontal="center" vertical="center" wrapText="1"/>
      <protection locked="0"/>
    </xf>
    <xf numFmtId="0" fontId="16" fillId="0" borderId="16" xfId="0" applyFont="1" applyBorder="1" applyAlignment="1" applyProtection="1">
      <alignment horizontal="center" vertical="center" wrapText="1"/>
      <protection locked="0"/>
    </xf>
    <xf numFmtId="0" fontId="16" fillId="0" borderId="17" xfId="0" applyFont="1" applyBorder="1" applyAlignment="1" applyProtection="1">
      <alignment horizontal="center" vertical="center" wrapText="1"/>
      <protection locked="0"/>
    </xf>
    <xf numFmtId="0" fontId="16" fillId="0" borderId="7" xfId="0" applyFont="1" applyBorder="1" applyAlignment="1" applyProtection="1">
      <alignment horizontal="center" vertical="center" wrapText="1"/>
      <protection locked="0"/>
    </xf>
    <xf numFmtId="0" fontId="16" fillId="0" borderId="8" xfId="0" applyFont="1" applyBorder="1" applyAlignment="1" applyProtection="1">
      <alignment horizontal="center" vertical="center" wrapText="1"/>
      <protection locked="0"/>
    </xf>
    <xf numFmtId="0" fontId="16" fillId="0" borderId="9" xfId="0" applyFont="1" applyBorder="1" applyAlignment="1" applyProtection="1">
      <alignment horizontal="center" vertical="center" wrapText="1"/>
      <protection locked="0"/>
    </xf>
    <xf numFmtId="0" fontId="17" fillId="0" borderId="7" xfId="0" applyFont="1" applyBorder="1" applyAlignment="1" applyProtection="1">
      <alignment horizontal="center" vertical="center"/>
      <protection locked="0"/>
    </xf>
    <xf numFmtId="0" fontId="17" fillId="0" borderId="8" xfId="0" applyFont="1" applyBorder="1" applyAlignment="1" applyProtection="1">
      <alignment horizontal="center" vertical="center"/>
      <protection locked="0"/>
    </xf>
    <xf numFmtId="0" fontId="17" fillId="0" borderId="9" xfId="0" applyFont="1" applyBorder="1" applyAlignment="1" applyProtection="1">
      <alignment horizontal="center" vertical="center"/>
      <protection locked="0"/>
    </xf>
    <xf numFmtId="0" fontId="16" fillId="7" borderId="18" xfId="0" applyFont="1" applyFill="1" applyBorder="1" applyAlignment="1" applyProtection="1">
      <alignment horizontal="left"/>
      <protection locked="0"/>
    </xf>
    <xf numFmtId="0" fontId="16" fillId="0" borderId="19" xfId="0" applyFont="1" applyBorder="1" applyAlignment="1" applyProtection="1">
      <alignment horizontal="left"/>
      <protection locked="0"/>
    </xf>
    <xf numFmtId="0" fontId="16" fillId="0" borderId="20" xfId="0" applyFont="1" applyBorder="1" applyAlignment="1" applyProtection="1">
      <alignment horizontal="left"/>
      <protection locked="0"/>
    </xf>
    <xf numFmtId="0" fontId="16" fillId="0" borderId="21" xfId="0" applyFont="1" applyBorder="1" applyAlignment="1" applyProtection="1">
      <alignment horizontal="left"/>
      <protection locked="0"/>
    </xf>
    <xf numFmtId="14" fontId="16" fillId="0" borderId="19" xfId="0" applyNumberFormat="1" applyFont="1" applyBorder="1" applyAlignment="1" applyProtection="1">
      <alignment horizontal="left"/>
      <protection locked="0"/>
    </xf>
    <xf numFmtId="0" fontId="16" fillId="7" borderId="22" xfId="0" applyFont="1" applyFill="1" applyBorder="1" applyAlignment="1" applyProtection="1">
      <alignment horizontal="center" vertical="center" wrapText="1"/>
      <protection locked="0"/>
    </xf>
    <xf numFmtId="0" fontId="16" fillId="7" borderId="34" xfId="0" applyFont="1" applyFill="1" applyBorder="1" applyAlignment="1" applyProtection="1">
      <alignment horizontal="center" vertical="center" wrapText="1"/>
      <protection locked="0"/>
    </xf>
    <xf numFmtId="0" fontId="16" fillId="7" borderId="23" xfId="0" applyFont="1" applyFill="1" applyBorder="1" applyAlignment="1" applyProtection="1">
      <alignment horizontal="center" vertical="center" wrapText="1"/>
      <protection locked="0"/>
    </xf>
    <xf numFmtId="0" fontId="16" fillId="7" borderId="35" xfId="0" applyFont="1" applyFill="1" applyBorder="1" applyAlignment="1" applyProtection="1">
      <alignment horizontal="center" vertical="center" wrapText="1"/>
      <protection locked="0"/>
    </xf>
    <xf numFmtId="0" fontId="16" fillId="7" borderId="24" xfId="0" applyFont="1" applyFill="1" applyBorder="1" applyAlignment="1" applyProtection="1">
      <alignment horizontal="center" vertical="center" wrapText="1"/>
      <protection locked="0"/>
    </xf>
    <xf numFmtId="0" fontId="16" fillId="7" borderId="36" xfId="0" applyFont="1" applyFill="1" applyBorder="1" applyAlignment="1" applyProtection="1">
      <alignment horizontal="center" vertical="center" wrapText="1"/>
      <protection locked="0"/>
    </xf>
    <xf numFmtId="0" fontId="16" fillId="5" borderId="7" xfId="0" applyFont="1" applyFill="1" applyBorder="1" applyAlignment="1" applyProtection="1">
      <alignment horizontal="center"/>
      <protection locked="0"/>
    </xf>
    <xf numFmtId="0" fontId="16" fillId="5" borderId="8" xfId="0" applyFont="1" applyFill="1" applyBorder="1" applyAlignment="1" applyProtection="1">
      <alignment horizontal="center"/>
      <protection locked="0"/>
    </xf>
    <xf numFmtId="0" fontId="16" fillId="5" borderId="9" xfId="0" applyFont="1" applyFill="1" applyBorder="1" applyAlignment="1" applyProtection="1">
      <alignment horizontal="center"/>
      <protection locked="0"/>
    </xf>
    <xf numFmtId="0" fontId="16" fillId="7" borderId="7" xfId="0" applyFont="1" applyFill="1" applyBorder="1" applyAlignment="1" applyProtection="1">
      <alignment horizontal="center" vertical="center"/>
      <protection locked="0"/>
    </xf>
    <xf numFmtId="0" fontId="16" fillId="7" borderId="8" xfId="0" applyFont="1" applyFill="1" applyBorder="1" applyAlignment="1" applyProtection="1">
      <alignment horizontal="center" vertical="center"/>
      <protection locked="0"/>
    </xf>
    <xf numFmtId="0" fontId="16" fillId="7" borderId="9" xfId="0" applyFont="1" applyFill="1" applyBorder="1" applyAlignment="1" applyProtection="1">
      <alignment horizontal="center" vertical="center"/>
      <protection locked="0"/>
    </xf>
    <xf numFmtId="0" fontId="17" fillId="8" borderId="8" xfId="0" applyFont="1" applyFill="1" applyBorder="1" applyAlignment="1" applyProtection="1">
      <alignment horizontal="center" vertical="center"/>
      <protection locked="0"/>
    </xf>
    <xf numFmtId="0" fontId="17" fillId="8" borderId="9" xfId="0" applyFont="1" applyFill="1" applyBorder="1" applyAlignment="1" applyProtection="1">
      <alignment horizontal="center" vertical="center"/>
      <protection locked="0"/>
    </xf>
    <xf numFmtId="0" fontId="17" fillId="8" borderId="30" xfId="0" applyFont="1" applyFill="1" applyBorder="1" applyAlignment="1" applyProtection="1">
      <alignment horizontal="center" vertical="center" wrapText="1"/>
      <protection locked="0"/>
    </xf>
    <xf numFmtId="0" fontId="17" fillId="8" borderId="41" xfId="0" applyFont="1" applyFill="1" applyBorder="1" applyAlignment="1" applyProtection="1">
      <alignment horizontal="center" vertical="center" wrapText="1"/>
      <protection locked="0"/>
    </xf>
    <xf numFmtId="0" fontId="17" fillId="8" borderId="31" xfId="0" applyFont="1" applyFill="1" applyBorder="1" applyAlignment="1" applyProtection="1">
      <alignment horizontal="center" vertical="center" wrapText="1"/>
      <protection locked="0"/>
    </xf>
    <xf numFmtId="0" fontId="17" fillId="8" borderId="42" xfId="0" applyFont="1" applyFill="1" applyBorder="1" applyAlignment="1" applyProtection="1">
      <alignment horizontal="center" vertical="center" wrapText="1"/>
      <protection locked="0"/>
    </xf>
    <xf numFmtId="0" fontId="17" fillId="8" borderId="33" xfId="0" applyFont="1" applyFill="1" applyBorder="1" applyAlignment="1" applyProtection="1">
      <alignment horizontal="center" vertical="center" wrapText="1"/>
      <protection locked="0"/>
    </xf>
    <xf numFmtId="0" fontId="17" fillId="8" borderId="44" xfId="0" applyFont="1" applyFill="1" applyBorder="1" applyAlignment="1" applyProtection="1">
      <alignment horizontal="center" vertical="center" wrapText="1"/>
      <protection locked="0"/>
    </xf>
    <xf numFmtId="0" fontId="18" fillId="0" borderId="22" xfId="0" applyFont="1" applyBorder="1" applyAlignment="1" applyProtection="1">
      <alignment horizontal="center" vertical="center"/>
      <protection locked="0"/>
    </xf>
    <xf numFmtId="0" fontId="18" fillId="0" borderId="63" xfId="0" applyFont="1" applyBorder="1" applyAlignment="1" applyProtection="1">
      <alignment horizontal="center" vertical="center"/>
      <protection locked="0"/>
    </xf>
    <xf numFmtId="0" fontId="18" fillId="0" borderId="31" xfId="0" applyFont="1" applyBorder="1" applyAlignment="1" applyProtection="1">
      <alignment horizontal="justify" vertical="center" wrapText="1"/>
      <protection locked="0"/>
    </xf>
    <xf numFmtId="0" fontId="18" fillId="0" borderId="30" xfId="0" applyFont="1" applyBorder="1" applyAlignment="1" applyProtection="1">
      <alignment horizontal="justify" vertical="center" wrapText="1"/>
      <protection locked="0"/>
    </xf>
    <xf numFmtId="0" fontId="18" fillId="0" borderId="48" xfId="0" applyFont="1" applyBorder="1" applyAlignment="1" applyProtection="1">
      <alignment horizontal="justify" vertical="center" wrapText="1"/>
      <protection locked="0"/>
    </xf>
    <xf numFmtId="9" fontId="18" fillId="0" borderId="31" xfId="0" applyNumberFormat="1" applyFont="1" applyBorder="1" applyAlignment="1">
      <alignment horizontal="center" vertical="center"/>
    </xf>
    <xf numFmtId="9" fontId="18" fillId="0" borderId="48" xfId="0" applyNumberFormat="1" applyFont="1" applyBorder="1" applyAlignment="1">
      <alignment horizontal="center" vertical="center"/>
    </xf>
    <xf numFmtId="0" fontId="16" fillId="7" borderId="25" xfId="0" applyFont="1" applyFill="1" applyBorder="1" applyAlignment="1" applyProtection="1">
      <alignment horizontal="center" vertical="center" wrapText="1"/>
      <protection locked="0"/>
    </xf>
    <xf numFmtId="0" fontId="16" fillId="7" borderId="5" xfId="0" applyFont="1" applyFill="1" applyBorder="1" applyAlignment="1" applyProtection="1">
      <alignment horizontal="center" vertical="center" wrapText="1"/>
      <protection locked="0"/>
    </xf>
    <xf numFmtId="0" fontId="16" fillId="7" borderId="26" xfId="0" applyFont="1" applyFill="1" applyBorder="1" applyAlignment="1" applyProtection="1">
      <alignment horizontal="center" vertical="center" wrapText="1"/>
      <protection locked="0"/>
    </xf>
    <xf numFmtId="0" fontId="17" fillId="7" borderId="24" xfId="0" applyFont="1" applyFill="1" applyBorder="1" applyAlignment="1" applyProtection="1">
      <alignment horizontal="center" vertical="center" wrapText="1"/>
      <protection locked="0"/>
    </xf>
    <xf numFmtId="0" fontId="17" fillId="7" borderId="36" xfId="0" applyFont="1" applyFill="1" applyBorder="1" applyAlignment="1" applyProtection="1">
      <alignment horizontal="center" vertical="center" wrapText="1"/>
      <protection locked="0"/>
    </xf>
    <xf numFmtId="0" fontId="17" fillId="8" borderId="27" xfId="0" applyFont="1" applyFill="1" applyBorder="1" applyAlignment="1" applyProtection="1">
      <alignment horizontal="center" vertical="center" wrapText="1"/>
      <protection locked="0"/>
    </xf>
    <xf numFmtId="0" fontId="17" fillId="8" borderId="37" xfId="0" applyFont="1" applyFill="1" applyBorder="1" applyAlignment="1" applyProtection="1">
      <alignment horizontal="center" vertical="center" wrapText="1"/>
      <protection locked="0"/>
    </xf>
    <xf numFmtId="0" fontId="17" fillId="8" borderId="28" xfId="0" applyFont="1" applyFill="1" applyBorder="1" applyAlignment="1" applyProtection="1">
      <alignment horizontal="center" vertical="center" wrapText="1"/>
      <protection locked="0"/>
    </xf>
    <xf numFmtId="0" fontId="17" fillId="8" borderId="2" xfId="0" applyFont="1" applyFill="1" applyBorder="1" applyAlignment="1" applyProtection="1">
      <alignment horizontal="center" vertical="center" wrapText="1"/>
      <protection locked="0"/>
    </xf>
    <xf numFmtId="0" fontId="17" fillId="8" borderId="29" xfId="0" applyFont="1" applyFill="1" applyBorder="1" applyAlignment="1" applyProtection="1">
      <alignment horizontal="center" vertical="center" wrapText="1"/>
      <protection locked="0"/>
    </xf>
    <xf numFmtId="0" fontId="17" fillId="0" borderId="47" xfId="0" applyFont="1" applyBorder="1" applyAlignment="1">
      <alignment horizontal="center" vertical="center"/>
    </xf>
    <xf numFmtId="0" fontId="17" fillId="0" borderId="48" xfId="0" applyFont="1" applyBorder="1" applyAlignment="1">
      <alignment horizontal="center" vertical="center"/>
    </xf>
    <xf numFmtId="0" fontId="18" fillId="0" borderId="31" xfId="0" applyFont="1" applyBorder="1" applyAlignment="1">
      <alignment horizontal="justify" vertical="center"/>
    </xf>
    <xf numFmtId="0" fontId="18" fillId="0" borderId="30" xfId="0" applyFont="1" applyBorder="1" applyAlignment="1">
      <alignment horizontal="justify" vertical="center"/>
    </xf>
    <xf numFmtId="0" fontId="18" fillId="0" borderId="48" xfId="0" applyFont="1" applyBorder="1" applyAlignment="1">
      <alignment horizontal="justify" vertical="center"/>
    </xf>
    <xf numFmtId="0" fontId="18" fillId="0" borderId="50" xfId="0" applyFont="1" applyBorder="1" applyAlignment="1" applyProtection="1">
      <alignment horizontal="justify" vertical="center"/>
      <protection locked="0"/>
    </xf>
    <xf numFmtId="0" fontId="18" fillId="0" borderId="55" xfId="0" applyFont="1" applyBorder="1" applyAlignment="1" applyProtection="1">
      <alignment horizontal="justify" vertical="center"/>
      <protection locked="0"/>
    </xf>
    <xf numFmtId="0" fontId="18" fillId="0" borderId="33" xfId="0" applyFont="1" applyBorder="1" applyAlignment="1" applyProtection="1">
      <alignment horizontal="justify" vertical="center"/>
      <protection locked="0"/>
    </xf>
    <xf numFmtId="0" fontId="18" fillId="0" borderId="47" xfId="0" applyFont="1" applyBorder="1" applyAlignment="1">
      <alignment horizontal="justify" vertical="center"/>
    </xf>
    <xf numFmtId="0" fontId="18" fillId="0" borderId="54" xfId="0" applyFont="1" applyBorder="1" applyAlignment="1" applyProtection="1">
      <alignment horizontal="justify" vertical="center"/>
      <protection locked="0"/>
    </xf>
    <xf numFmtId="0" fontId="18" fillId="0" borderId="47" xfId="0" applyFont="1" applyBorder="1" applyAlignment="1" applyProtection="1">
      <alignment horizontal="justify" vertical="center" wrapText="1"/>
      <protection locked="0"/>
    </xf>
    <xf numFmtId="0" fontId="18" fillId="0" borderId="48" xfId="0" applyFont="1" applyBorder="1" applyAlignment="1">
      <alignment horizontal="center" vertical="center"/>
    </xf>
    <xf numFmtId="0" fontId="18" fillId="0" borderId="24" xfId="0" applyFont="1" applyBorder="1" applyAlignment="1">
      <alignment horizontal="justify" vertical="center" wrapText="1"/>
    </xf>
    <xf numFmtId="0" fontId="18" fillId="0" borderId="18" xfId="0" applyFont="1" applyBorder="1" applyAlignment="1">
      <alignment horizontal="justify" vertical="center" wrapText="1"/>
    </xf>
    <xf numFmtId="0" fontId="18" fillId="0" borderId="31" xfId="0" applyFont="1" applyBorder="1" applyAlignment="1">
      <alignment horizontal="left"/>
    </xf>
    <xf numFmtId="0" fontId="18" fillId="0" borderId="48" xfId="0" applyFont="1" applyBorder="1" applyAlignment="1">
      <alignment horizontal="left"/>
    </xf>
    <xf numFmtId="0" fontId="18" fillId="0" borderId="31" xfId="1" applyNumberFormat="1" applyFont="1" applyBorder="1" applyAlignment="1" applyProtection="1">
      <alignment horizontal="center" vertical="center"/>
    </xf>
    <xf numFmtId="0" fontId="18" fillId="0" borderId="48" xfId="1" applyNumberFormat="1" applyFont="1" applyBorder="1" applyAlignment="1" applyProtection="1">
      <alignment horizontal="center" vertical="center"/>
    </xf>
    <xf numFmtId="0" fontId="18" fillId="0" borderId="19" xfId="0" applyFont="1" applyBorder="1" applyAlignment="1" applyProtection="1">
      <alignment horizontal="center"/>
      <protection locked="0"/>
    </xf>
    <xf numFmtId="0" fontId="18" fillId="0" borderId="20" xfId="0" applyFont="1" applyBorder="1" applyAlignment="1" applyProtection="1">
      <alignment horizontal="center"/>
      <protection locked="0"/>
    </xf>
    <xf numFmtId="0" fontId="18" fillId="0" borderId="21" xfId="0" applyFont="1" applyBorder="1" applyAlignment="1" applyProtection="1">
      <alignment horizontal="center"/>
      <protection locked="0"/>
    </xf>
    <xf numFmtId="0" fontId="18" fillId="0" borderId="34" xfId="0" applyFont="1" applyBorder="1" applyAlignment="1" applyProtection="1">
      <alignment horizontal="center" vertical="center"/>
      <protection locked="0"/>
    </xf>
    <xf numFmtId="0" fontId="18" fillId="0" borderId="18" xfId="0" applyFont="1" applyBorder="1" applyAlignment="1" applyProtection="1">
      <alignment horizontal="justify" vertical="center" wrapText="1"/>
      <protection locked="0"/>
    </xf>
    <xf numFmtId="0" fontId="18" fillId="0" borderId="36" xfId="0" applyFont="1" applyBorder="1" applyAlignment="1" applyProtection="1">
      <alignment horizontal="justify" vertical="center" wrapText="1"/>
      <protection locked="0"/>
    </xf>
    <xf numFmtId="0" fontId="18" fillId="0" borderId="18" xfId="0" applyFont="1" applyBorder="1" applyAlignment="1" applyProtection="1">
      <alignment horizontal="justify" wrapText="1"/>
      <protection locked="0"/>
    </xf>
    <xf numFmtId="0" fontId="18" fillId="0" borderId="36" xfId="0" applyFont="1" applyBorder="1" applyAlignment="1" applyProtection="1">
      <alignment horizontal="justify" wrapText="1"/>
      <protection locked="0"/>
    </xf>
    <xf numFmtId="0" fontId="18" fillId="0" borderId="47" xfId="0" applyFont="1" applyBorder="1" applyAlignment="1" applyProtection="1">
      <alignment horizontal="justify"/>
      <protection locked="0"/>
    </xf>
    <xf numFmtId="0" fontId="18" fillId="0" borderId="42" xfId="0" applyFont="1" applyBorder="1" applyAlignment="1" applyProtection="1">
      <alignment horizontal="justify"/>
      <protection locked="0"/>
    </xf>
    <xf numFmtId="0" fontId="18" fillId="0" borderId="64" xfId="0" applyFont="1" applyBorder="1" applyAlignment="1" applyProtection="1">
      <alignment horizontal="justify" vertical="center"/>
      <protection locked="0"/>
    </xf>
    <xf numFmtId="0" fontId="25" fillId="0" borderId="4" xfId="0" applyFont="1" applyBorder="1" applyAlignment="1" applyProtection="1">
      <alignment horizontal="center" vertical="center"/>
      <protection locked="0"/>
    </xf>
    <xf numFmtId="0" fontId="25" fillId="0" borderId="5" xfId="0" applyFont="1" applyBorder="1" applyAlignment="1" applyProtection="1">
      <alignment horizontal="center" vertical="center"/>
      <protection locked="0"/>
    </xf>
    <xf numFmtId="0" fontId="25" fillId="0" borderId="6" xfId="0" applyFont="1" applyBorder="1" applyAlignment="1" applyProtection="1">
      <alignment horizontal="center" vertical="center"/>
      <protection locked="0"/>
    </xf>
    <xf numFmtId="0" fontId="25" fillId="0" borderId="12" xfId="0" applyFont="1" applyBorder="1" applyAlignment="1" applyProtection="1">
      <alignment horizontal="center" vertical="center" wrapText="1"/>
      <protection locked="0"/>
    </xf>
    <xf numFmtId="0" fontId="25" fillId="0" borderId="13" xfId="0" applyFont="1" applyBorder="1" applyAlignment="1" applyProtection="1">
      <alignment horizontal="center" vertical="center" wrapText="1"/>
      <protection locked="0"/>
    </xf>
    <xf numFmtId="0" fontId="25" fillId="0" borderId="14" xfId="0" applyFont="1" applyBorder="1" applyAlignment="1" applyProtection="1">
      <alignment horizontal="center" vertical="center" wrapText="1"/>
      <protection locked="0"/>
    </xf>
    <xf numFmtId="0" fontId="25" fillId="0" borderId="15" xfId="0" applyFont="1" applyBorder="1" applyAlignment="1" applyProtection="1">
      <alignment horizontal="center" vertical="center" wrapText="1"/>
      <protection locked="0"/>
    </xf>
    <xf numFmtId="0" fontId="25" fillId="0" borderId="16" xfId="0" applyFont="1" applyBorder="1" applyAlignment="1" applyProtection="1">
      <alignment horizontal="center" vertical="center" wrapText="1"/>
      <protection locked="0"/>
    </xf>
    <xf numFmtId="0" fontId="25" fillId="0" borderId="17" xfId="0" applyFont="1" applyBorder="1" applyAlignment="1" applyProtection="1">
      <alignment horizontal="center" vertical="center" wrapText="1"/>
      <protection locked="0"/>
    </xf>
    <xf numFmtId="0" fontId="30" fillId="0" borderId="22" xfId="0" applyFont="1" applyBorder="1" applyAlignment="1">
      <alignment horizontal="center"/>
    </xf>
    <xf numFmtId="0" fontId="30" fillId="0" borderId="63" xfId="0" applyFont="1" applyBorder="1" applyAlignment="1">
      <alignment horizontal="center"/>
    </xf>
    <xf numFmtId="0" fontId="33" fillId="0" borderId="24" xfId="1" applyNumberFormat="1" applyFont="1" applyFill="1" applyBorder="1" applyAlignment="1" applyProtection="1">
      <alignment horizontal="left" vertical="top" wrapText="1"/>
      <protection locked="0"/>
    </xf>
    <xf numFmtId="0" fontId="33" fillId="0" borderId="18" xfId="1" applyNumberFormat="1" applyFont="1" applyFill="1" applyBorder="1" applyAlignment="1" applyProtection="1">
      <alignment horizontal="left" vertical="top" wrapText="1"/>
      <protection locked="0"/>
    </xf>
    <xf numFmtId="0" fontId="7" fillId="7" borderId="24" xfId="0" applyFont="1" applyFill="1" applyBorder="1" applyAlignment="1" applyProtection="1">
      <alignment horizontal="center" vertical="center" wrapText="1"/>
      <protection locked="0"/>
    </xf>
    <xf numFmtId="0" fontId="7" fillId="7" borderId="36" xfId="0" applyFont="1" applyFill="1" applyBorder="1" applyAlignment="1" applyProtection="1">
      <alignment horizontal="center" vertical="center" wrapText="1"/>
      <protection locked="0"/>
    </xf>
    <xf numFmtId="0" fontId="30" fillId="0" borderId="58" xfId="0" applyFont="1" applyBorder="1" applyAlignment="1" applyProtection="1">
      <alignment horizontal="justify" vertical="center" wrapText="1"/>
      <protection locked="0"/>
    </xf>
    <xf numFmtId="0" fontId="30" fillId="0" borderId="59" xfId="0" applyFont="1" applyBorder="1" applyAlignment="1" applyProtection="1">
      <alignment horizontal="justify" vertical="center" wrapText="1"/>
      <protection locked="0"/>
    </xf>
    <xf numFmtId="0" fontId="30" fillId="0" borderId="34" xfId="0" applyFont="1" applyBorder="1" applyAlignment="1">
      <alignment horizontal="center"/>
    </xf>
    <xf numFmtId="0" fontId="32" fillId="4" borderId="18" xfId="0" applyFont="1" applyFill="1" applyBorder="1" applyAlignment="1" applyProtection="1">
      <alignment horizontal="left" vertical="center" wrapText="1"/>
      <protection locked="0"/>
    </xf>
    <xf numFmtId="0" fontId="32" fillId="4" borderId="36" xfId="0" applyFont="1" applyFill="1" applyBorder="1" applyAlignment="1" applyProtection="1">
      <alignment horizontal="left" vertical="center" wrapText="1"/>
      <protection locked="0"/>
    </xf>
    <xf numFmtId="0" fontId="17" fillId="8" borderId="26" xfId="0" applyFont="1" applyFill="1" applyBorder="1" applyAlignment="1" applyProtection="1">
      <alignment horizontal="center" vertical="center" wrapText="1"/>
      <protection locked="0"/>
    </xf>
    <xf numFmtId="0" fontId="13" fillId="6" borderId="7" xfId="0" applyFont="1" applyFill="1" applyBorder="1" applyAlignment="1" applyProtection="1">
      <alignment horizontal="center"/>
      <protection locked="0"/>
    </xf>
    <xf numFmtId="0" fontId="13" fillId="6" borderId="8" xfId="0" applyFont="1" applyFill="1" applyBorder="1" applyAlignment="1" applyProtection="1">
      <alignment horizontal="center"/>
      <protection locked="0"/>
    </xf>
    <xf numFmtId="0" fontId="13" fillId="6" borderId="9" xfId="0" applyFont="1" applyFill="1" applyBorder="1" applyAlignment="1" applyProtection="1">
      <alignment horizontal="center"/>
      <protection locked="0"/>
    </xf>
    <xf numFmtId="0" fontId="16" fillId="7" borderId="7" xfId="0" applyFont="1" applyFill="1" applyBorder="1" applyAlignment="1" applyProtection="1">
      <alignment horizontal="left" vertical="center"/>
      <protection locked="0"/>
    </xf>
    <xf numFmtId="0" fontId="16" fillId="7" borderId="8" xfId="0" applyFont="1" applyFill="1" applyBorder="1" applyAlignment="1" applyProtection="1">
      <alignment horizontal="left" vertical="center"/>
      <protection locked="0"/>
    </xf>
    <xf numFmtId="0" fontId="16" fillId="7" borderId="9" xfId="0" applyFont="1" applyFill="1" applyBorder="1" applyAlignment="1" applyProtection="1">
      <alignment horizontal="left" vertical="center"/>
      <protection locked="0"/>
    </xf>
    <xf numFmtId="0" fontId="17" fillId="8" borderId="8" xfId="0" applyFont="1" applyFill="1" applyBorder="1" applyAlignment="1" applyProtection="1">
      <alignment horizontal="left" vertical="center"/>
      <protection locked="0"/>
    </xf>
    <xf numFmtId="0" fontId="17" fillId="8" borderId="9" xfId="0" applyFont="1" applyFill="1" applyBorder="1" applyAlignment="1" applyProtection="1">
      <alignment horizontal="left" vertical="center"/>
      <protection locked="0"/>
    </xf>
    <xf numFmtId="0" fontId="17" fillId="8" borderId="58" xfId="0" applyFont="1" applyFill="1" applyBorder="1" applyAlignment="1" applyProtection="1">
      <alignment horizontal="center" vertical="center" wrapText="1"/>
      <protection locked="0"/>
    </xf>
    <xf numFmtId="0" fontId="18" fillId="0" borderId="18" xfId="0" applyFont="1" applyBorder="1" applyAlignment="1" applyProtection="1">
      <alignment horizontal="center" vertical="center"/>
      <protection locked="0"/>
    </xf>
    <xf numFmtId="0" fontId="18" fillId="0" borderId="24" xfId="0" applyFont="1" applyBorder="1" applyAlignment="1" applyProtection="1">
      <alignment horizontal="justify" vertical="center" wrapText="1"/>
      <protection locked="0"/>
    </xf>
    <xf numFmtId="0" fontId="18" fillId="0" borderId="47" xfId="0" applyFont="1" applyBorder="1" applyAlignment="1" applyProtection="1">
      <alignment horizontal="center" vertical="center"/>
      <protection locked="0"/>
    </xf>
    <xf numFmtId="0" fontId="18" fillId="0" borderId="30" xfId="0" applyFont="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30" xfId="0" applyFont="1" applyBorder="1" applyAlignment="1" applyProtection="1">
      <alignment horizontal="center" vertical="center" wrapText="1"/>
      <protection locked="0"/>
    </xf>
    <xf numFmtId="0" fontId="18" fillId="0" borderId="48" xfId="0" applyFont="1" applyBorder="1" applyAlignment="1" applyProtection="1">
      <alignment horizontal="center" vertical="center" wrapText="1"/>
      <protection locked="0"/>
    </xf>
    <xf numFmtId="0" fontId="18" fillId="0" borderId="19" xfId="0" applyFont="1" applyBorder="1" applyAlignment="1" applyProtection="1">
      <alignment horizontal="left" vertical="top"/>
      <protection locked="0"/>
    </xf>
    <xf numFmtId="0" fontId="18" fillId="0" borderId="20" xfId="0" applyFont="1" applyBorder="1" applyAlignment="1" applyProtection="1">
      <alignment horizontal="left" vertical="top"/>
      <protection locked="0"/>
    </xf>
    <xf numFmtId="0" fontId="18" fillId="0" borderId="21" xfId="0" applyFont="1" applyBorder="1" applyAlignment="1" applyProtection="1">
      <alignment horizontal="left" vertical="top"/>
      <protection locked="0"/>
    </xf>
    <xf numFmtId="0" fontId="17" fillId="7" borderId="47" xfId="0" applyFont="1" applyFill="1" applyBorder="1" applyAlignment="1" applyProtection="1">
      <alignment horizontal="center" vertical="center" wrapText="1"/>
      <protection locked="0"/>
    </xf>
    <xf numFmtId="0" fontId="17" fillId="8" borderId="13" xfId="0" applyFont="1" applyFill="1" applyBorder="1" applyAlignment="1" applyProtection="1">
      <alignment horizontal="center" vertical="center" wrapText="1"/>
      <protection locked="0"/>
    </xf>
    <xf numFmtId="0" fontId="17" fillId="8" borderId="45" xfId="0" applyFont="1" applyFill="1" applyBorder="1" applyAlignment="1" applyProtection="1">
      <alignment horizontal="center" vertical="center" wrapText="1"/>
      <protection locked="0"/>
    </xf>
    <xf numFmtId="0" fontId="16" fillId="7" borderId="56" xfId="0" applyFont="1" applyFill="1" applyBorder="1" applyAlignment="1" applyProtection="1">
      <alignment horizontal="center" vertical="center" wrapText="1"/>
      <protection locked="0"/>
    </xf>
    <xf numFmtId="0" fontId="16" fillId="7" borderId="47" xfId="0" applyFont="1" applyFill="1" applyBorder="1" applyAlignment="1" applyProtection="1">
      <alignment horizontal="center" vertical="center" wrapText="1"/>
      <protection locked="0"/>
    </xf>
    <xf numFmtId="0" fontId="17" fillId="8" borderId="54" xfId="0" applyFont="1" applyFill="1" applyBorder="1" applyAlignment="1" applyProtection="1">
      <alignment horizontal="center" vertical="center" wrapText="1"/>
      <protection locked="0"/>
    </xf>
    <xf numFmtId="0" fontId="21" fillId="0" borderId="60" xfId="0" applyFont="1" applyBorder="1" applyAlignment="1" applyProtection="1">
      <alignment horizontal="left" vertical="center"/>
      <protection locked="0"/>
    </xf>
    <xf numFmtId="0" fontId="21" fillId="0" borderId="32" xfId="0" applyFont="1" applyBorder="1" applyAlignment="1" applyProtection="1">
      <alignment horizontal="left" vertical="center"/>
      <protection locked="0"/>
    </xf>
    <xf numFmtId="0" fontId="21" fillId="0" borderId="61" xfId="0" applyFont="1" applyBorder="1" applyAlignment="1" applyProtection="1">
      <alignment horizontal="left" vertical="center"/>
      <protection locked="0"/>
    </xf>
    <xf numFmtId="0" fontId="24" fillId="0" borderId="19" xfId="0" applyFont="1" applyBorder="1" applyAlignment="1" applyProtection="1">
      <alignment horizontal="left" vertical="top"/>
      <protection locked="0"/>
    </xf>
    <xf numFmtId="0" fontId="24" fillId="0" borderId="20" xfId="0" applyFont="1" applyBorder="1" applyAlignment="1" applyProtection="1">
      <alignment horizontal="left" vertical="top"/>
      <protection locked="0"/>
    </xf>
    <xf numFmtId="0" fontId="24" fillId="0" borderId="21" xfId="0" applyFont="1" applyBorder="1" applyAlignment="1" applyProtection="1">
      <alignment horizontal="left" vertical="top"/>
      <protection locked="0"/>
    </xf>
    <xf numFmtId="0" fontId="16" fillId="7" borderId="77" xfId="0" applyFont="1" applyFill="1" applyBorder="1" applyAlignment="1" applyProtection="1">
      <alignment horizontal="center" vertical="center" wrapText="1"/>
      <protection locked="0"/>
    </xf>
    <xf numFmtId="0" fontId="6" fillId="0" borderId="22" xfId="0" applyFont="1" applyBorder="1" applyAlignment="1" applyProtection="1">
      <alignment horizontal="center" vertical="center"/>
      <protection locked="0"/>
    </xf>
    <xf numFmtId="0" fontId="6" fillId="0" borderId="24" xfId="0" applyFont="1" applyBorder="1" applyAlignment="1" applyProtection="1">
      <alignment horizontal="center" vertical="center"/>
      <protection locked="0"/>
    </xf>
    <xf numFmtId="0" fontId="6" fillId="0" borderId="58" xfId="0" applyFont="1" applyBorder="1" applyAlignment="1" applyProtection="1">
      <alignment horizontal="center" vertical="center"/>
      <protection locked="0"/>
    </xf>
    <xf numFmtId="0" fontId="6" fillId="0" borderId="63" xfId="0" applyFont="1" applyBorder="1" applyAlignment="1" applyProtection="1">
      <alignment horizontal="center" vertical="center" wrapText="1"/>
      <protection locked="0"/>
    </xf>
    <xf numFmtId="0" fontId="6" fillId="0" borderId="18" xfId="0" applyFont="1" applyBorder="1" applyAlignment="1" applyProtection="1">
      <alignment horizontal="center" vertical="center" wrapText="1"/>
      <protection locked="0"/>
    </xf>
    <xf numFmtId="0" fontId="6" fillId="0" borderId="59" xfId="0" applyFont="1" applyBorder="1" applyAlignment="1" applyProtection="1">
      <alignment horizontal="center" vertical="center" wrapText="1"/>
      <protection locked="0"/>
    </xf>
    <xf numFmtId="0" fontId="7" fillId="0" borderId="34" xfId="0" applyFont="1" applyBorder="1" applyAlignment="1" applyProtection="1">
      <alignment horizontal="center" vertical="center"/>
      <protection locked="0"/>
    </xf>
    <xf numFmtId="0" fontId="7" fillId="0" borderId="36" xfId="0" applyFont="1" applyBorder="1" applyAlignment="1" applyProtection="1">
      <alignment horizontal="center" vertical="center"/>
      <protection locked="0"/>
    </xf>
    <xf numFmtId="0" fontId="7" fillId="0" borderId="44" xfId="0" applyFont="1" applyBorder="1" applyAlignment="1" applyProtection="1">
      <alignment horizontal="center" vertical="center"/>
      <protection locked="0"/>
    </xf>
    <xf numFmtId="0" fontId="23" fillId="0" borderId="62" xfId="0" applyFont="1" applyBorder="1" applyAlignment="1" applyProtection="1">
      <alignment horizontal="center"/>
      <protection locked="0"/>
    </xf>
    <xf numFmtId="0" fontId="27" fillId="5" borderId="19" xfId="0" applyFont="1" applyFill="1" applyBorder="1" applyAlignment="1" applyProtection="1">
      <alignment horizontal="center"/>
      <protection locked="0"/>
    </xf>
    <xf numFmtId="0" fontId="27" fillId="5" borderId="20" xfId="0" applyFont="1" applyFill="1" applyBorder="1" applyAlignment="1" applyProtection="1">
      <alignment horizontal="center"/>
      <protection locked="0"/>
    </xf>
    <xf numFmtId="0" fontId="27" fillId="5" borderId="21" xfId="0" applyFont="1" applyFill="1" applyBorder="1" applyAlignment="1" applyProtection="1">
      <alignment horizontal="center"/>
      <protection locked="0"/>
    </xf>
    <xf numFmtId="0" fontId="7" fillId="8" borderId="10" xfId="0" applyFont="1" applyFill="1" applyBorder="1" applyAlignment="1" applyProtection="1">
      <alignment horizontal="center" vertical="center"/>
      <protection locked="0"/>
    </xf>
    <xf numFmtId="0" fontId="7" fillId="8" borderId="0" xfId="0" applyFont="1" applyFill="1" applyAlignment="1" applyProtection="1">
      <alignment horizontal="center" vertical="center"/>
      <protection locked="0"/>
    </xf>
    <xf numFmtId="0" fontId="4" fillId="7" borderId="23" xfId="0" applyFont="1" applyFill="1" applyBorder="1" applyAlignment="1" applyProtection="1">
      <alignment horizontal="center" vertical="center" wrapText="1"/>
      <protection locked="0"/>
    </xf>
    <xf numFmtId="0" fontId="4" fillId="7" borderId="35" xfId="0" applyFont="1" applyFill="1" applyBorder="1" applyAlignment="1" applyProtection="1">
      <alignment horizontal="center" vertical="center" wrapText="1"/>
      <protection locked="0"/>
    </xf>
    <xf numFmtId="0" fontId="39" fillId="0" borderId="30" xfId="0" applyFont="1" applyBorder="1" applyAlignment="1">
      <alignment horizontal="center" vertical="center"/>
    </xf>
    <xf numFmtId="0" fontId="5" fillId="0" borderId="56" xfId="0" applyFont="1" applyBorder="1" applyAlignment="1" applyProtection="1">
      <alignment horizontal="center" vertical="center"/>
      <protection locked="0"/>
    </xf>
    <xf numFmtId="0" fontId="5" fillId="0" borderId="53" xfId="0" applyFont="1" applyBorder="1" applyAlignment="1" applyProtection="1">
      <alignment horizontal="center" vertical="center"/>
      <protection locked="0"/>
    </xf>
    <xf numFmtId="0" fontId="5" fillId="0" borderId="47" xfId="0" applyFont="1" applyBorder="1" applyAlignment="1" applyProtection="1">
      <alignment horizontal="left" vertical="center" wrapText="1"/>
      <protection locked="0"/>
    </xf>
    <xf numFmtId="0" fontId="5" fillId="0" borderId="48" xfId="0" applyFont="1" applyBorder="1" applyAlignment="1" applyProtection="1">
      <alignment horizontal="left" vertical="center" wrapText="1"/>
      <protection locked="0"/>
    </xf>
    <xf numFmtId="0" fontId="5" fillId="0" borderId="47" xfId="0" applyFont="1" applyBorder="1" applyAlignment="1" applyProtection="1">
      <alignment horizontal="center" vertical="center"/>
      <protection locked="0"/>
    </xf>
    <xf numFmtId="0" fontId="5" fillId="0" borderId="48" xfId="0" applyFont="1" applyBorder="1" applyAlignment="1" applyProtection="1">
      <alignment horizontal="center" vertical="center"/>
      <protection locked="0"/>
    </xf>
    <xf numFmtId="0" fontId="39" fillId="0" borderId="42" xfId="0" applyFont="1" applyBorder="1" applyAlignment="1">
      <alignment horizontal="center" vertical="center"/>
    </xf>
    <xf numFmtId="0" fontId="0" fillId="0" borderId="19" xfId="0" applyBorder="1" applyAlignment="1" applyProtection="1">
      <alignment horizontal="center"/>
      <protection locked="0"/>
    </xf>
    <xf numFmtId="0" fontId="0" fillId="0" borderId="20" xfId="0" applyBorder="1" applyAlignment="1" applyProtection="1">
      <alignment horizontal="center"/>
      <protection locked="0"/>
    </xf>
    <xf numFmtId="0" fontId="0" fillId="0" borderId="21" xfId="0" applyBorder="1" applyAlignment="1" applyProtection="1">
      <alignment horizontal="center"/>
      <protection locked="0"/>
    </xf>
    <xf numFmtId="0" fontId="6" fillId="0" borderId="1" xfId="0" applyFont="1" applyBorder="1" applyAlignment="1" applyProtection="1">
      <alignment horizontal="center" vertical="center"/>
      <protection locked="0"/>
    </xf>
    <xf numFmtId="0" fontId="6" fillId="0" borderId="2" xfId="0" applyFont="1" applyBorder="1" applyAlignment="1" applyProtection="1">
      <alignment horizontal="center" vertical="center"/>
      <protection locked="0"/>
    </xf>
    <xf numFmtId="0" fontId="6" fillId="0" borderId="3" xfId="0" applyFont="1" applyBorder="1" applyAlignment="1" applyProtection="1">
      <alignment horizontal="center" vertical="center"/>
      <protection locked="0"/>
    </xf>
    <xf numFmtId="0" fontId="6" fillId="0" borderId="1"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4" fillId="7" borderId="38" xfId="0" applyFont="1" applyFill="1" applyBorder="1" applyAlignment="1" applyProtection="1">
      <alignment horizontal="left"/>
      <protection locked="0"/>
    </xf>
    <xf numFmtId="0" fontId="4" fillId="7" borderId="66" xfId="0" applyFont="1" applyFill="1" applyBorder="1" applyAlignment="1" applyProtection="1">
      <alignment horizontal="left"/>
      <protection locked="0"/>
    </xf>
    <xf numFmtId="0" fontId="4" fillId="7" borderId="39" xfId="0" applyFont="1" applyFill="1" applyBorder="1" applyAlignment="1" applyProtection="1">
      <alignment horizontal="left"/>
      <protection locked="0"/>
    </xf>
    <xf numFmtId="0" fontId="4" fillId="7" borderId="40" xfId="0" applyFont="1" applyFill="1" applyBorder="1" applyAlignment="1" applyProtection="1">
      <alignment horizontal="left"/>
      <protection locked="0"/>
    </xf>
    <xf numFmtId="0" fontId="4" fillId="0" borderId="1" xfId="0" applyFont="1" applyBorder="1" applyAlignment="1" applyProtection="1">
      <alignment horizontal="center"/>
      <protection locked="0"/>
    </xf>
    <xf numFmtId="0" fontId="4" fillId="0" borderId="2" xfId="0" applyFont="1" applyBorder="1" applyAlignment="1" applyProtection="1">
      <alignment horizontal="center"/>
      <protection locked="0"/>
    </xf>
    <xf numFmtId="0" fontId="4" fillId="0" borderId="3" xfId="0" applyFont="1" applyBorder="1" applyAlignment="1" applyProtection="1">
      <alignment horizontal="center"/>
      <protection locked="0"/>
    </xf>
    <xf numFmtId="0" fontId="4" fillId="0" borderId="7" xfId="0" applyFont="1" applyBorder="1" applyAlignment="1" applyProtection="1">
      <alignment horizontal="center"/>
      <protection locked="0"/>
    </xf>
    <xf numFmtId="0" fontId="4" fillId="0" borderId="8" xfId="0" applyFont="1" applyBorder="1" applyAlignment="1" applyProtection="1">
      <alignment horizontal="center"/>
      <protection locked="0"/>
    </xf>
    <xf numFmtId="0" fontId="4" fillId="0" borderId="9" xfId="0" applyFont="1" applyBorder="1" applyAlignment="1" applyProtection="1">
      <alignment horizontal="center"/>
      <protection locked="0"/>
    </xf>
    <xf numFmtId="15" fontId="4" fillId="0" borderId="15" xfId="0" applyNumberFormat="1" applyFont="1" applyBorder="1" applyAlignment="1" applyProtection="1">
      <alignment horizontal="center"/>
      <protection locked="0"/>
    </xf>
    <xf numFmtId="0" fontId="4" fillId="0" borderId="16" xfId="0" applyFont="1" applyBorder="1" applyAlignment="1" applyProtection="1">
      <alignment horizontal="center"/>
      <protection locked="0"/>
    </xf>
    <xf numFmtId="0" fontId="4" fillId="0" borderId="17" xfId="0" applyFont="1" applyBorder="1" applyAlignment="1" applyProtection="1">
      <alignment horizontal="center"/>
      <protection locked="0"/>
    </xf>
    <xf numFmtId="0" fontId="29" fillId="8" borderId="23" xfId="0" applyFont="1" applyFill="1" applyBorder="1" applyAlignment="1" applyProtection="1">
      <alignment horizontal="center" vertical="center" wrapText="1"/>
      <protection locked="0"/>
    </xf>
    <xf numFmtId="0" fontId="29" fillId="8" borderId="35" xfId="0" applyFont="1" applyFill="1" applyBorder="1" applyAlignment="1" applyProtection="1">
      <alignment horizontal="center" vertical="center" wrapText="1"/>
      <protection locked="0"/>
    </xf>
    <xf numFmtId="0" fontId="29" fillId="8" borderId="68" xfId="0" applyFont="1" applyFill="1" applyBorder="1" applyAlignment="1" applyProtection="1">
      <alignment horizontal="center" vertical="center" wrapText="1"/>
      <protection locked="0"/>
    </xf>
    <xf numFmtId="0" fontId="29" fillId="8" borderId="69" xfId="0" applyFont="1" applyFill="1" applyBorder="1" applyAlignment="1" applyProtection="1">
      <alignment horizontal="center" vertical="center" wrapText="1"/>
      <protection locked="0"/>
    </xf>
    <xf numFmtId="0" fontId="4" fillId="7" borderId="67" xfId="0" applyFont="1" applyFill="1" applyBorder="1" applyAlignment="1" applyProtection="1">
      <alignment horizontal="left"/>
      <protection locked="0"/>
    </xf>
    <xf numFmtId="0" fontId="4" fillId="7" borderId="41" xfId="0" applyFont="1" applyFill="1" applyBorder="1" applyAlignment="1" applyProtection="1">
      <alignment horizontal="left"/>
      <protection locked="0"/>
    </xf>
    <xf numFmtId="0" fontId="4" fillId="7" borderId="42" xfId="0" applyFont="1" applyFill="1" applyBorder="1" applyAlignment="1" applyProtection="1">
      <alignment horizontal="left"/>
      <protection locked="0"/>
    </xf>
    <xf numFmtId="0" fontId="4" fillId="7" borderId="64" xfId="0" applyFont="1" applyFill="1" applyBorder="1" applyAlignment="1" applyProtection="1">
      <alignment horizontal="left"/>
      <protection locked="0"/>
    </xf>
    <xf numFmtId="14" fontId="4" fillId="0" borderId="7" xfId="0" applyNumberFormat="1" applyFont="1" applyBorder="1" applyAlignment="1" applyProtection="1">
      <alignment horizontal="center"/>
      <protection locked="0"/>
    </xf>
    <xf numFmtId="0" fontId="4" fillId="7" borderId="68" xfId="0" applyFont="1" applyFill="1" applyBorder="1" applyAlignment="1" applyProtection="1">
      <alignment horizontal="center" vertical="center" wrapText="1"/>
      <protection locked="0"/>
    </xf>
    <xf numFmtId="0" fontId="4" fillId="7" borderId="69" xfId="0" applyFont="1" applyFill="1" applyBorder="1" applyAlignment="1" applyProtection="1">
      <alignment horizontal="center" vertical="center" wrapText="1"/>
      <protection locked="0"/>
    </xf>
    <xf numFmtId="0" fontId="4" fillId="7" borderId="7" xfId="0" applyFont="1" applyFill="1" applyBorder="1" applyAlignment="1" applyProtection="1">
      <alignment horizontal="center" vertical="center" wrapText="1"/>
      <protection locked="0"/>
    </xf>
    <xf numFmtId="0" fontId="4" fillId="7" borderId="8" xfId="0" applyFont="1" applyFill="1" applyBorder="1" applyAlignment="1" applyProtection="1">
      <alignment horizontal="center" vertical="center" wrapText="1"/>
      <protection locked="0"/>
    </xf>
    <xf numFmtId="0" fontId="4" fillId="7" borderId="9" xfId="0" applyFont="1" applyFill="1" applyBorder="1" applyAlignment="1" applyProtection="1">
      <alignment horizontal="center" vertical="center" wrapText="1"/>
      <protection locked="0"/>
    </xf>
    <xf numFmtId="0" fontId="38" fillId="4" borderId="31" xfId="3" applyFont="1" applyFill="1" applyBorder="1" applyAlignment="1" applyProtection="1">
      <alignment vertical="center" wrapText="1"/>
      <protection locked="0"/>
    </xf>
    <xf numFmtId="0" fontId="0" fillId="0" borderId="30" xfId="0" applyBorder="1" applyAlignment="1">
      <alignment vertical="center" wrapText="1"/>
    </xf>
    <xf numFmtId="0" fontId="0" fillId="0" borderId="48" xfId="0" applyBorder="1" applyAlignment="1">
      <alignment vertical="center" wrapText="1"/>
    </xf>
    <xf numFmtId="0" fontId="4" fillId="7" borderId="77" xfId="0" applyFont="1" applyFill="1" applyBorder="1" applyAlignment="1" applyProtection="1">
      <alignment horizontal="center" vertical="center" wrapText="1"/>
      <protection locked="0"/>
    </xf>
    <xf numFmtId="0" fontId="29" fillId="7" borderId="6" xfId="0" applyFont="1" applyFill="1" applyBorder="1" applyAlignment="1" applyProtection="1">
      <alignment horizontal="center" vertical="center" wrapText="1"/>
      <protection locked="0"/>
    </xf>
    <xf numFmtId="0" fontId="29" fillId="7" borderId="71" xfId="0" applyFont="1" applyFill="1" applyBorder="1" applyAlignment="1" applyProtection="1">
      <alignment horizontal="center" vertical="center" wrapText="1"/>
      <protection locked="0"/>
    </xf>
    <xf numFmtId="0" fontId="29" fillId="7" borderId="68" xfId="0" applyFont="1" applyFill="1" applyBorder="1" applyAlignment="1" applyProtection="1">
      <alignment horizontal="center" vertical="center" wrapText="1"/>
      <protection locked="0"/>
    </xf>
    <xf numFmtId="0" fontId="29" fillId="7" borderId="69" xfId="0" applyFont="1" applyFill="1" applyBorder="1" applyAlignment="1" applyProtection="1">
      <alignment horizontal="center" vertical="center" wrapText="1"/>
      <protection locked="0"/>
    </xf>
    <xf numFmtId="0" fontId="29" fillId="8" borderId="5" xfId="0" applyFont="1" applyFill="1" applyBorder="1" applyAlignment="1" applyProtection="1">
      <alignment horizontal="center" vertical="center" wrapText="1"/>
      <protection locked="0"/>
    </xf>
    <xf numFmtId="0" fontId="29" fillId="8" borderId="7" xfId="0" applyFont="1" applyFill="1" applyBorder="1" applyAlignment="1" applyProtection="1">
      <alignment horizontal="center" vertical="center" wrapText="1"/>
      <protection locked="0"/>
    </xf>
    <xf numFmtId="0" fontId="29" fillId="8" borderId="8" xfId="0" applyFont="1" applyFill="1" applyBorder="1" applyAlignment="1" applyProtection="1">
      <alignment horizontal="center" vertical="center" wrapText="1"/>
      <protection locked="0"/>
    </xf>
    <xf numFmtId="0" fontId="29" fillId="8" borderId="1" xfId="0" applyFont="1" applyFill="1" applyBorder="1" applyAlignment="1" applyProtection="1">
      <alignment horizontal="center" vertical="center" wrapText="1"/>
      <protection locked="0"/>
    </xf>
    <xf numFmtId="0" fontId="29" fillId="8" borderId="10" xfId="0" applyFont="1" applyFill="1" applyBorder="1" applyAlignment="1" applyProtection="1">
      <alignment horizontal="center" vertical="center" wrapText="1"/>
      <protection locked="0"/>
    </xf>
    <xf numFmtId="0" fontId="42" fillId="0" borderId="7" xfId="0" applyFont="1" applyBorder="1" applyAlignment="1" applyProtection="1">
      <alignment horizontal="center"/>
      <protection locked="0"/>
    </xf>
    <xf numFmtId="15" fontId="4" fillId="0" borderId="7" xfId="0" applyNumberFormat="1" applyFont="1" applyBorder="1" applyAlignment="1" applyProtection="1">
      <alignment horizontal="center"/>
      <protection locked="0"/>
    </xf>
    <xf numFmtId="15" fontId="4" fillId="0" borderId="8" xfId="0" applyNumberFormat="1" applyFont="1" applyBorder="1" applyAlignment="1" applyProtection="1">
      <alignment horizontal="center"/>
      <protection locked="0"/>
    </xf>
    <xf numFmtId="15" fontId="4" fillId="0" borderId="9" xfId="0" applyNumberFormat="1" applyFont="1" applyBorder="1" applyAlignment="1" applyProtection="1">
      <alignment horizontal="center"/>
      <protection locked="0"/>
    </xf>
    <xf numFmtId="14" fontId="4" fillId="0" borderId="8" xfId="0" applyNumberFormat="1" applyFont="1" applyBorder="1" applyAlignment="1" applyProtection="1">
      <alignment horizontal="center"/>
      <protection locked="0"/>
    </xf>
    <xf numFmtId="14" fontId="4" fillId="0" borderId="9" xfId="0" applyNumberFormat="1" applyFont="1" applyBorder="1" applyAlignment="1" applyProtection="1">
      <alignment horizontal="center"/>
      <protection locked="0"/>
    </xf>
    <xf numFmtId="0" fontId="7" fillId="8" borderId="7" xfId="0" applyFont="1" applyFill="1" applyBorder="1" applyAlignment="1" applyProtection="1">
      <alignment horizontal="center" vertical="center"/>
      <protection locked="0"/>
    </xf>
    <xf numFmtId="0" fontId="38" fillId="4" borderId="30" xfId="3" applyFont="1" applyFill="1" applyBorder="1" applyAlignment="1" applyProtection="1">
      <alignment vertical="center" wrapText="1"/>
      <protection locked="0"/>
    </xf>
    <xf numFmtId="0" fontId="38" fillId="4" borderId="48" xfId="3" applyFont="1" applyFill="1" applyBorder="1" applyAlignment="1" applyProtection="1">
      <alignment vertical="center" wrapText="1"/>
      <protection locked="0"/>
    </xf>
    <xf numFmtId="0" fontId="5" fillId="0" borderId="31" xfId="0" applyFont="1" applyBorder="1" applyAlignment="1" applyProtection="1">
      <alignment horizontal="center" vertical="center" wrapText="1"/>
      <protection locked="0"/>
    </xf>
    <xf numFmtId="0" fontId="5" fillId="0" borderId="30" xfId="0" applyFont="1" applyBorder="1" applyAlignment="1" applyProtection="1">
      <alignment horizontal="center" vertical="center" wrapText="1"/>
      <protection locked="0"/>
    </xf>
    <xf numFmtId="0" fontId="5" fillId="0" borderId="48" xfId="0" applyFont="1" applyBorder="1" applyAlignment="1" applyProtection="1">
      <alignment horizontal="center" vertical="center" wrapText="1"/>
      <protection locked="0"/>
    </xf>
    <xf numFmtId="0" fontId="29" fillId="7" borderId="23" xfId="0" applyFont="1" applyFill="1" applyBorder="1" applyAlignment="1" applyProtection="1">
      <alignment horizontal="center" vertical="center" wrapText="1"/>
      <protection locked="0"/>
    </xf>
    <xf numFmtId="0" fontId="29" fillId="7" borderId="35" xfId="0" applyFont="1" applyFill="1" applyBorder="1" applyAlignment="1" applyProtection="1">
      <alignment horizontal="center" vertical="center" wrapText="1"/>
      <protection locked="0"/>
    </xf>
    <xf numFmtId="0" fontId="29" fillId="8" borderId="9" xfId="0" applyFont="1" applyFill="1" applyBorder="1" applyAlignment="1" applyProtection="1">
      <alignment horizontal="center" vertical="center" wrapText="1"/>
      <protection locked="0"/>
    </xf>
    <xf numFmtId="0" fontId="29" fillId="8" borderId="15" xfId="0" applyFont="1" applyFill="1" applyBorder="1" applyAlignment="1" applyProtection="1">
      <alignment horizontal="center" vertical="center" wrapText="1"/>
      <protection locked="0"/>
    </xf>
    <xf numFmtId="0" fontId="29" fillId="8" borderId="72" xfId="0" applyFont="1" applyFill="1" applyBorder="1" applyAlignment="1" applyProtection="1">
      <alignment horizontal="center" vertical="center" wrapText="1"/>
      <protection locked="0"/>
    </xf>
    <xf numFmtId="0" fontId="43" fillId="0" borderId="7" xfId="0" applyFont="1" applyBorder="1" applyAlignment="1" applyProtection="1">
      <alignment horizontal="center" vertical="center"/>
      <protection locked="0"/>
    </xf>
    <xf numFmtId="0" fontId="43" fillId="0" borderId="8" xfId="0" applyFont="1" applyBorder="1" applyAlignment="1" applyProtection="1">
      <alignment horizontal="center" vertical="center"/>
      <protection locked="0"/>
    </xf>
    <xf numFmtId="0" fontId="43" fillId="0" borderId="9" xfId="0" applyFont="1" applyBorder="1" applyAlignment="1" applyProtection="1">
      <alignment horizontal="center" vertical="center"/>
      <protection locked="0"/>
    </xf>
    <xf numFmtId="0" fontId="25" fillId="7" borderId="18" xfId="0" applyFont="1" applyFill="1" applyBorder="1" applyAlignment="1" applyProtection="1">
      <alignment horizontal="left"/>
      <protection locked="0"/>
    </xf>
    <xf numFmtId="0" fontId="4" fillId="7" borderId="23" xfId="0" applyFont="1" applyFill="1" applyBorder="1" applyAlignment="1" applyProtection="1">
      <alignment horizontal="center" vertical="center"/>
      <protection locked="0"/>
    </xf>
    <xf numFmtId="0" fontId="4" fillId="7" borderId="35" xfId="0" applyFont="1" applyFill="1" applyBorder="1" applyAlignment="1" applyProtection="1">
      <alignment horizontal="center" vertical="center"/>
      <protection locked="0"/>
    </xf>
    <xf numFmtId="0" fontId="45" fillId="0" borderId="31" xfId="0" applyFont="1" applyBorder="1" applyAlignment="1" applyProtection="1">
      <alignment horizontal="center" vertical="center" wrapText="1"/>
      <protection locked="0"/>
    </xf>
    <xf numFmtId="0" fontId="45" fillId="0" borderId="30" xfId="0" applyFont="1" applyBorder="1" applyAlignment="1" applyProtection="1">
      <alignment horizontal="center" vertical="center" wrapText="1"/>
      <protection locked="0"/>
    </xf>
    <xf numFmtId="0" fontId="45" fillId="0" borderId="31" xfId="0" applyFont="1" applyBorder="1" applyAlignment="1" applyProtection="1">
      <alignment horizontal="left" vertical="center" wrapText="1"/>
      <protection locked="0"/>
    </xf>
    <xf numFmtId="0" fontId="45" fillId="0" borderId="30" xfId="0" applyFont="1" applyBorder="1" applyAlignment="1" applyProtection="1">
      <alignment horizontal="left" vertical="center" wrapText="1"/>
      <protection locked="0"/>
    </xf>
    <xf numFmtId="0" fontId="45" fillId="0" borderId="48" xfId="0" applyFont="1" applyBorder="1" applyAlignment="1" applyProtection="1">
      <alignment horizontal="left" vertical="center" wrapText="1"/>
      <protection locked="0"/>
    </xf>
    <xf numFmtId="0" fontId="7" fillId="0" borderId="18" xfId="0" applyFont="1" applyBorder="1" applyAlignment="1">
      <alignment horizontal="center" vertical="center" wrapText="1"/>
    </xf>
    <xf numFmtId="0" fontId="45" fillId="0" borderId="47" xfId="0" applyFont="1" applyBorder="1" applyAlignment="1" applyProtection="1">
      <alignment horizontal="left" vertical="center" wrapText="1"/>
      <protection locked="0"/>
    </xf>
    <xf numFmtId="0" fontId="45" fillId="0" borderId="42" xfId="0" applyFont="1" applyBorder="1" applyAlignment="1" applyProtection="1">
      <alignment horizontal="left" vertical="center" wrapText="1"/>
      <protection locked="0"/>
    </xf>
    <xf numFmtId="0" fontId="23" fillId="0" borderId="47" xfId="1" applyNumberFormat="1" applyFont="1" applyBorder="1" applyAlignment="1" applyProtection="1">
      <alignment horizontal="center" vertical="center"/>
    </xf>
    <xf numFmtId="0" fontId="23" fillId="0" borderId="30" xfId="1" applyNumberFormat="1" applyFont="1" applyBorder="1" applyAlignment="1" applyProtection="1">
      <alignment horizontal="center" vertical="center"/>
    </xf>
    <xf numFmtId="9" fontId="23" fillId="0" borderId="47" xfId="0" applyNumberFormat="1" applyFont="1" applyBorder="1" applyAlignment="1">
      <alignment horizontal="center" vertical="center"/>
    </xf>
    <xf numFmtId="9" fontId="23" fillId="0" borderId="30" xfId="0" applyNumberFormat="1" applyFont="1" applyBorder="1" applyAlignment="1">
      <alignment horizontal="center" vertical="center"/>
    </xf>
    <xf numFmtId="0" fontId="39" fillId="0" borderId="49" xfId="0" applyFont="1" applyBorder="1" applyAlignment="1">
      <alignment horizontal="center" vertical="center"/>
    </xf>
    <xf numFmtId="0" fontId="45" fillId="0" borderId="53" xfId="0" applyFont="1" applyBorder="1" applyAlignment="1" applyProtection="1">
      <alignment horizontal="center" vertical="center"/>
      <protection locked="0"/>
    </xf>
    <xf numFmtId="0" fontId="45" fillId="0" borderId="51" xfId="0" applyFont="1" applyBorder="1" applyAlignment="1" applyProtection="1">
      <alignment horizontal="center" vertical="center"/>
      <protection locked="0"/>
    </xf>
    <xf numFmtId="0" fontId="44" fillId="0" borderId="47" xfId="0" applyFont="1" applyBorder="1" applyAlignment="1">
      <alignment horizontal="center" vertical="center" wrapText="1"/>
    </xf>
    <xf numFmtId="0" fontId="44" fillId="0" borderId="30" xfId="0" applyFont="1" applyBorder="1" applyAlignment="1">
      <alignment horizontal="center" vertical="center" wrapText="1"/>
    </xf>
    <xf numFmtId="0" fontId="44" fillId="0" borderId="48" xfId="0" applyFont="1" applyBorder="1" applyAlignment="1">
      <alignment horizontal="center" vertical="center" wrapText="1"/>
    </xf>
    <xf numFmtId="0" fontId="25" fillId="0" borderId="47" xfId="0" applyFont="1" applyBorder="1" applyAlignment="1" applyProtection="1">
      <alignment horizontal="center" vertical="center" wrapText="1"/>
      <protection locked="0"/>
    </xf>
    <xf numFmtId="0" fontId="25" fillId="0" borderId="30" xfId="0" applyFont="1" applyBorder="1" applyAlignment="1" applyProtection="1">
      <alignment horizontal="center" vertical="center" wrapText="1"/>
      <protection locked="0"/>
    </xf>
    <xf numFmtId="0" fontId="25" fillId="0" borderId="48" xfId="0" applyFont="1" applyBorder="1" applyAlignment="1" applyProtection="1">
      <alignment horizontal="center" vertical="center" wrapText="1"/>
      <protection locked="0"/>
    </xf>
    <xf numFmtId="0" fontId="45" fillId="0" borderId="56" xfId="0" applyFont="1" applyBorder="1" applyAlignment="1" applyProtection="1">
      <alignment horizontal="center" vertical="center"/>
      <protection locked="0"/>
    </xf>
    <xf numFmtId="0" fontId="45" fillId="0" borderId="18" xfId="0" applyFont="1" applyBorder="1" applyAlignment="1" applyProtection="1">
      <alignment horizontal="center" vertical="center" wrapText="1"/>
      <protection locked="0"/>
    </xf>
    <xf numFmtId="14" fontId="4" fillId="0" borderId="19" xfId="0" applyNumberFormat="1" applyFont="1" applyBorder="1" applyAlignment="1" applyProtection="1">
      <alignment horizontal="left"/>
      <protection locked="0"/>
    </xf>
    <xf numFmtId="9" fontId="0" fillId="0" borderId="18" xfId="1" applyFont="1" applyBorder="1" applyAlignment="1">
      <alignment horizontal="center" vertical="center"/>
    </xf>
    <xf numFmtId="0" fontId="47" fillId="0" borderId="60" xfId="0" applyFont="1" applyBorder="1" applyAlignment="1">
      <alignment horizontal="center" vertical="center" wrapText="1"/>
    </xf>
    <xf numFmtId="0" fontId="47" fillId="0" borderId="57" xfId="0" applyFont="1" applyBorder="1" applyAlignment="1">
      <alignment horizontal="center" vertical="center" wrapText="1"/>
    </xf>
    <xf numFmtId="0" fontId="47" fillId="0" borderId="32" xfId="0" applyFont="1" applyBorder="1" applyAlignment="1">
      <alignment horizontal="center" vertical="center" wrapText="1"/>
    </xf>
    <xf numFmtId="0" fontId="47" fillId="0" borderId="45" xfId="0" applyFont="1" applyBorder="1" applyAlignment="1">
      <alignment horizontal="center" vertical="center" wrapText="1"/>
    </xf>
    <xf numFmtId="0" fontId="47" fillId="0" borderId="61" xfId="0" applyFont="1" applyBorder="1" applyAlignment="1">
      <alignment horizontal="center" vertical="center" wrapText="1"/>
    </xf>
    <xf numFmtId="0" fontId="47" fillId="0" borderId="27" xfId="0" applyFont="1" applyBorder="1" applyAlignment="1">
      <alignment horizontal="center" vertical="center" wrapText="1"/>
    </xf>
    <xf numFmtId="0" fontId="16" fillId="7" borderId="60" xfId="0" applyFont="1" applyFill="1" applyBorder="1" applyAlignment="1" applyProtection="1">
      <alignment horizontal="center" vertical="center" wrapText="1"/>
      <protection locked="0"/>
    </xf>
    <xf numFmtId="0" fontId="16" fillId="7" borderId="57" xfId="0" applyFont="1" applyFill="1" applyBorder="1" applyAlignment="1" applyProtection="1">
      <alignment horizontal="center" vertical="center" wrapText="1"/>
      <protection locked="0"/>
    </xf>
    <xf numFmtId="0" fontId="16" fillId="7" borderId="61" xfId="0" applyFont="1" applyFill="1" applyBorder="1" applyAlignment="1" applyProtection="1">
      <alignment horizontal="center" vertical="center" wrapText="1"/>
      <protection locked="0"/>
    </xf>
    <xf numFmtId="0" fontId="16" fillId="7" borderId="27" xfId="0" applyFont="1" applyFill="1" applyBorder="1" applyAlignment="1" applyProtection="1">
      <alignment horizontal="center" vertical="center" wrapText="1"/>
      <protection locked="0"/>
    </xf>
    <xf numFmtId="0" fontId="50" fillId="0" borderId="18" xfId="0" applyFont="1" applyBorder="1" applyAlignment="1" applyProtection="1">
      <alignment horizontal="center" vertical="center"/>
      <protection locked="0"/>
    </xf>
    <xf numFmtId="0" fontId="50" fillId="0" borderId="18" xfId="0" applyFont="1" applyBorder="1" applyAlignment="1">
      <alignment horizontal="center" vertical="center"/>
    </xf>
    <xf numFmtId="0" fontId="47" fillId="0" borderId="18" xfId="0" applyFont="1" applyBorder="1" applyAlignment="1">
      <alignment horizontal="center" vertical="center" wrapText="1"/>
    </xf>
    <xf numFmtId="0" fontId="48" fillId="0" borderId="18" xfId="0" applyFont="1" applyBorder="1" applyAlignment="1">
      <alignment horizontal="center" vertical="center" wrapText="1"/>
    </xf>
    <xf numFmtId="0" fontId="0" fillId="0" borderId="18" xfId="0" applyBorder="1" applyAlignment="1">
      <alignment horizontal="center" vertical="center"/>
    </xf>
    <xf numFmtId="0" fontId="0" fillId="0" borderId="18" xfId="0" applyBorder="1" applyAlignment="1">
      <alignment horizontal="center"/>
    </xf>
    <xf numFmtId="0" fontId="49" fillId="0" borderId="18" xfId="0" applyFont="1" applyBorder="1" applyAlignment="1">
      <alignment horizontal="center" vertical="center" wrapText="1"/>
    </xf>
    <xf numFmtId="9" fontId="0" fillId="0" borderId="18" xfId="0" applyNumberFormat="1" applyBorder="1" applyAlignment="1">
      <alignment horizontal="center" vertical="center"/>
    </xf>
    <xf numFmtId="0" fontId="52" fillId="0" borderId="18" xfId="0" applyFont="1" applyBorder="1" applyAlignment="1">
      <alignment horizontal="center" vertical="center"/>
    </xf>
    <xf numFmtId="0" fontId="40" fillId="0" borderId="18" xfId="0" applyFont="1" applyBorder="1" applyAlignment="1">
      <alignment horizontal="center" vertical="center" wrapText="1"/>
    </xf>
    <xf numFmtId="0" fontId="50" fillId="0" borderId="18" xfId="0" applyFont="1" applyBorder="1" applyAlignment="1" applyProtection="1">
      <alignment horizontal="center" vertical="center" wrapText="1"/>
      <protection locked="0"/>
    </xf>
    <xf numFmtId="0" fontId="18" fillId="4" borderId="18" xfId="0" applyFont="1" applyFill="1" applyBorder="1" applyAlignment="1" applyProtection="1">
      <alignment horizontal="center" vertical="center"/>
      <protection locked="0"/>
    </xf>
    <xf numFmtId="0" fontId="49" fillId="0" borderId="18" xfId="0" applyFont="1" applyBorder="1" applyAlignment="1">
      <alignment horizontal="left" vertical="center" wrapText="1"/>
    </xf>
    <xf numFmtId="9" fontId="50" fillId="0" borderId="18" xfId="0" applyNumberFormat="1" applyFont="1" applyBorder="1" applyAlignment="1">
      <alignment horizontal="center" vertical="center"/>
    </xf>
    <xf numFmtId="168" fontId="50" fillId="0" borderId="18" xfId="5" applyNumberFormat="1" applyFont="1" applyFill="1" applyBorder="1" applyAlignment="1" applyProtection="1">
      <alignment horizontal="center" vertical="center"/>
      <protection locked="0"/>
    </xf>
    <xf numFmtId="9" fontId="50" fillId="0" borderId="18" xfId="1" applyFont="1" applyFill="1" applyBorder="1" applyAlignment="1" applyProtection="1">
      <alignment horizontal="center" vertical="center"/>
      <protection locked="0"/>
    </xf>
    <xf numFmtId="9" fontId="50" fillId="0" borderId="18" xfId="1" applyFont="1" applyBorder="1" applyAlignment="1" applyProtection="1">
      <alignment horizontal="center" vertical="center"/>
    </xf>
    <xf numFmtId="0" fontId="26" fillId="0" borderId="18" xfId="0" applyFont="1" applyBorder="1" applyAlignment="1">
      <alignment horizontal="center" vertical="center"/>
    </xf>
    <xf numFmtId="0" fontId="50" fillId="0" borderId="18" xfId="0" applyFont="1" applyBorder="1" applyAlignment="1" applyProtection="1">
      <alignment horizontal="justify" vertical="center" wrapText="1"/>
      <protection locked="0"/>
    </xf>
    <xf numFmtId="0" fontId="50" fillId="0" borderId="18" xfId="0" applyFont="1" applyBorder="1" applyAlignment="1" applyProtection="1">
      <alignment horizontal="center" wrapText="1"/>
      <protection locked="0"/>
    </xf>
    <xf numFmtId="164" fontId="50" fillId="0" borderId="18" xfId="5" applyFont="1" applyBorder="1" applyAlignment="1" applyProtection="1">
      <alignment horizontal="center" vertical="center"/>
      <protection locked="0"/>
    </xf>
    <xf numFmtId="0" fontId="51" fillId="0" borderId="18" xfId="0" applyFont="1" applyBorder="1" applyAlignment="1" applyProtection="1">
      <alignment horizontal="center" vertical="center" wrapText="1"/>
      <protection locked="0"/>
    </xf>
    <xf numFmtId="9" fontId="18" fillId="0" borderId="18" xfId="1" applyFont="1" applyFill="1" applyBorder="1" applyAlignment="1" applyProtection="1">
      <alignment horizontal="center" vertical="center"/>
      <protection locked="0"/>
    </xf>
    <xf numFmtId="0" fontId="40" fillId="0" borderId="18" xfId="0" applyFont="1" applyBorder="1" applyAlignment="1">
      <alignment horizontal="left" vertical="center" wrapText="1"/>
    </xf>
    <xf numFmtId="9" fontId="50" fillId="0" borderId="18" xfId="0" applyNumberFormat="1" applyFont="1" applyBorder="1" applyAlignment="1" applyProtection="1">
      <alignment horizontal="center" vertical="center"/>
      <protection locked="0"/>
    </xf>
    <xf numFmtId="9" fontId="50" fillId="0" borderId="18" xfId="1" applyFont="1" applyBorder="1" applyAlignment="1">
      <alignment horizontal="center" vertical="center"/>
    </xf>
    <xf numFmtId="0" fontId="50" fillId="0" borderId="18" xfId="0" applyFont="1" applyBorder="1" applyAlignment="1" applyProtection="1">
      <alignment horizontal="center"/>
      <protection locked="0"/>
    </xf>
    <xf numFmtId="0" fontId="50" fillId="0" borderId="18" xfId="1" applyNumberFormat="1" applyFont="1" applyFill="1" applyBorder="1" applyAlignment="1" applyProtection="1">
      <alignment horizontal="center" vertical="center"/>
      <protection locked="0"/>
    </xf>
    <xf numFmtId="164" fontId="50" fillId="0" borderId="18" xfId="5" applyFont="1" applyFill="1" applyBorder="1" applyAlignment="1" applyProtection="1">
      <alignment horizontal="center" vertical="center"/>
      <protection locked="0"/>
    </xf>
    <xf numFmtId="0" fontId="16" fillId="7" borderId="18" xfId="0" applyFont="1" applyFill="1" applyBorder="1" applyAlignment="1" applyProtection="1">
      <alignment horizontal="center" vertical="center" wrapText="1"/>
      <protection locked="0"/>
    </xf>
    <xf numFmtId="0" fontId="17" fillId="7" borderId="18" xfId="0" applyFont="1" applyFill="1" applyBorder="1" applyAlignment="1" applyProtection="1">
      <alignment horizontal="center" vertical="center" wrapText="1"/>
      <protection locked="0"/>
    </xf>
    <xf numFmtId="0" fontId="16" fillId="5" borderId="18" xfId="0" applyFont="1" applyFill="1" applyBorder="1" applyAlignment="1" applyProtection="1">
      <alignment horizontal="center" vertical="center"/>
      <protection locked="0"/>
    </xf>
    <xf numFmtId="0" fontId="16" fillId="7" borderId="18" xfId="0" applyFont="1" applyFill="1" applyBorder="1" applyAlignment="1" applyProtection="1">
      <alignment horizontal="center" vertical="center"/>
      <protection locked="0"/>
    </xf>
    <xf numFmtId="0" fontId="17" fillId="8" borderId="18" xfId="0" applyFont="1" applyFill="1" applyBorder="1" applyAlignment="1" applyProtection="1">
      <alignment horizontal="center" vertical="center"/>
      <protection locked="0"/>
    </xf>
    <xf numFmtId="0" fontId="17" fillId="8" borderId="18" xfId="0" applyFont="1" applyFill="1" applyBorder="1" applyAlignment="1" applyProtection="1">
      <alignment horizontal="center" vertical="center" wrapText="1"/>
      <protection locked="0"/>
    </xf>
    <xf numFmtId="0" fontId="5" fillId="0" borderId="51" xfId="0" applyFont="1" applyBorder="1" applyAlignment="1" applyProtection="1">
      <alignment horizontal="center" vertical="center"/>
      <protection locked="0"/>
    </xf>
    <xf numFmtId="0" fontId="5" fillId="0" borderId="30" xfId="0" applyFont="1" applyBorder="1" applyAlignment="1" applyProtection="1">
      <alignment horizontal="left" vertical="center" wrapText="1"/>
      <protection locked="0"/>
    </xf>
    <xf numFmtId="168" fontId="5" fillId="0" borderId="18" xfId="0" applyNumberFormat="1" applyFont="1" applyBorder="1" applyAlignment="1">
      <alignment horizontal="center" vertical="center"/>
    </xf>
    <xf numFmtId="0" fontId="5" fillId="0" borderId="56" xfId="0" applyFont="1" applyBorder="1" applyAlignment="1" applyProtection="1">
      <alignment vertical="center"/>
      <protection locked="0"/>
    </xf>
    <xf numFmtId="0" fontId="5" fillId="0" borderId="53" xfId="0" applyFont="1" applyBorder="1" applyAlignment="1" applyProtection="1">
      <alignment vertical="center"/>
      <protection locked="0"/>
    </xf>
    <xf numFmtId="0" fontId="5" fillId="0" borderId="51" xfId="0" applyFont="1" applyBorder="1" applyAlignment="1" applyProtection="1">
      <alignment vertical="center"/>
      <protection locked="0"/>
    </xf>
    <xf numFmtId="0" fontId="5" fillId="0" borderId="18" xfId="0" applyFont="1" applyBorder="1" applyAlignment="1">
      <alignment horizontal="justify" vertical="center"/>
    </xf>
    <xf numFmtId="0" fontId="5" fillId="0" borderId="46" xfId="0" applyFont="1" applyBorder="1" applyAlignment="1" applyProtection="1">
      <alignment horizontal="center" vertical="center" wrapText="1"/>
      <protection locked="0"/>
    </xf>
    <xf numFmtId="0" fontId="5" fillId="0" borderId="53" xfId="0" applyFont="1" applyBorder="1" applyAlignment="1" applyProtection="1">
      <alignment horizontal="center" vertical="center" wrapText="1"/>
      <protection locked="0"/>
    </xf>
    <xf numFmtId="0" fontId="5" fillId="0" borderId="51" xfId="0" applyFont="1" applyBorder="1" applyAlignment="1" applyProtection="1">
      <alignment horizontal="center" vertical="center" wrapText="1"/>
      <protection locked="0"/>
    </xf>
    <xf numFmtId="0" fontId="5" fillId="0" borderId="47" xfId="0" applyFont="1" applyBorder="1" applyAlignment="1" applyProtection="1">
      <alignment horizontal="center" vertical="center" wrapText="1"/>
      <protection locked="0"/>
    </xf>
    <xf numFmtId="0" fontId="5" fillId="0" borderId="18" xfId="0" applyFont="1" applyBorder="1" applyAlignment="1">
      <alignment horizontal="justify" vertical="center" wrapText="1"/>
    </xf>
    <xf numFmtId="9" fontId="18" fillId="0" borderId="31" xfId="0" applyNumberFormat="1" applyFont="1" applyBorder="1" applyAlignment="1" applyProtection="1">
      <alignment horizontal="center" vertical="center"/>
      <protection locked="0"/>
    </xf>
    <xf numFmtId="9" fontId="18" fillId="0" borderId="48" xfId="0" applyNumberFormat="1" applyFont="1" applyBorder="1" applyAlignment="1" applyProtection="1">
      <alignment horizontal="center" vertical="center"/>
      <protection locked="0"/>
    </xf>
    <xf numFmtId="9" fontId="18" fillId="0" borderId="47" xfId="0" applyNumberFormat="1" applyFont="1" applyBorder="1" applyAlignment="1" applyProtection="1">
      <alignment horizontal="center" vertical="center"/>
      <protection locked="0"/>
    </xf>
    <xf numFmtId="9" fontId="18" fillId="0" borderId="30" xfId="0" applyNumberFormat="1" applyFont="1" applyBorder="1" applyAlignment="1" applyProtection="1">
      <alignment horizontal="center" vertical="center"/>
      <protection locked="0"/>
    </xf>
    <xf numFmtId="9" fontId="18" fillId="0" borderId="47" xfId="1" applyFont="1" applyFill="1" applyBorder="1" applyAlignment="1" applyProtection="1">
      <alignment horizontal="center" vertical="center"/>
      <protection locked="0"/>
    </xf>
    <xf numFmtId="9" fontId="18" fillId="0" borderId="48" xfId="1" applyFont="1" applyFill="1" applyBorder="1" applyAlignment="1" applyProtection="1">
      <alignment horizontal="center" vertical="center"/>
      <protection locked="0"/>
    </xf>
    <xf numFmtId="0" fontId="29" fillId="8" borderId="16" xfId="0" applyFont="1" applyFill="1" applyBorder="1" applyAlignment="1" applyProtection="1">
      <alignment horizontal="center" vertical="center" wrapText="1"/>
      <protection locked="0"/>
    </xf>
    <xf numFmtId="0" fontId="29" fillId="8" borderId="84" xfId="0" applyFont="1" applyFill="1" applyBorder="1" applyAlignment="1" applyProtection="1">
      <alignment horizontal="center" vertical="center" wrapText="1"/>
      <protection locked="0"/>
    </xf>
    <xf numFmtId="0" fontId="29" fillId="8" borderId="66" xfId="0" applyFont="1" applyFill="1" applyBorder="1" applyAlignment="1" applyProtection="1">
      <alignment horizontal="center" vertical="center" wrapText="1"/>
      <protection locked="0"/>
    </xf>
    <xf numFmtId="0" fontId="29" fillId="8" borderId="50" xfId="0" applyFont="1" applyFill="1" applyBorder="1" applyAlignment="1" applyProtection="1">
      <alignment horizontal="center" vertical="center" wrapText="1"/>
      <protection locked="0"/>
    </xf>
    <xf numFmtId="0" fontId="29" fillId="8" borderId="64" xfId="0" applyFont="1" applyFill="1" applyBorder="1" applyAlignment="1" applyProtection="1">
      <alignment horizontal="center" vertical="center" wrapText="1"/>
      <protection locked="0"/>
    </xf>
    <xf numFmtId="164" fontId="18" fillId="0" borderId="18" xfId="5" applyFont="1" applyFill="1" applyBorder="1" applyAlignment="1" applyProtection="1">
      <alignment horizontal="center" vertical="center"/>
      <protection locked="0"/>
    </xf>
    <xf numFmtId="0" fontId="16" fillId="7" borderId="1" xfId="0" applyFont="1" applyFill="1" applyBorder="1" applyAlignment="1" applyProtection="1">
      <alignment horizontal="center" vertical="center" wrapText="1"/>
      <protection locked="0"/>
    </xf>
    <xf numFmtId="0" fontId="16" fillId="7" borderId="2" xfId="0" applyFont="1" applyFill="1" applyBorder="1" applyAlignment="1" applyProtection="1">
      <alignment horizontal="center" vertical="center" wrapText="1"/>
      <protection locked="0"/>
    </xf>
    <xf numFmtId="0" fontId="16" fillId="7" borderId="3" xfId="0" applyFont="1" applyFill="1" applyBorder="1" applyAlignment="1" applyProtection="1">
      <alignment horizontal="center" vertical="center" wrapText="1"/>
      <protection locked="0"/>
    </xf>
    <xf numFmtId="0" fontId="16" fillId="7" borderId="15" xfId="0" applyFont="1" applyFill="1" applyBorder="1" applyAlignment="1" applyProtection="1">
      <alignment horizontal="center" vertical="center" wrapText="1"/>
      <protection locked="0"/>
    </xf>
    <xf numFmtId="0" fontId="16" fillId="7" borderId="16" xfId="0" applyFont="1" applyFill="1" applyBorder="1" applyAlignment="1" applyProtection="1">
      <alignment horizontal="center" vertical="center" wrapText="1"/>
      <protection locked="0"/>
    </xf>
    <xf numFmtId="0" fontId="16" fillId="7" borderId="17" xfId="0" applyFont="1" applyFill="1" applyBorder="1" applyAlignment="1" applyProtection="1">
      <alignment horizontal="center" vertical="center" wrapText="1"/>
      <protection locked="0"/>
    </xf>
    <xf numFmtId="0" fontId="18" fillId="0" borderId="28" xfId="0" applyFont="1" applyBorder="1" applyAlignment="1" applyProtection="1">
      <alignment horizontal="center" vertical="center" wrapText="1"/>
      <protection locked="0"/>
    </xf>
    <xf numFmtId="0" fontId="18" fillId="0" borderId="2" xfId="0" applyFont="1" applyBorder="1" applyAlignment="1" applyProtection="1">
      <alignment horizontal="center" vertical="center" wrapText="1"/>
      <protection locked="0"/>
    </xf>
    <xf numFmtId="0" fontId="18" fillId="0" borderId="29" xfId="0" applyFont="1" applyBorder="1" applyAlignment="1" applyProtection="1">
      <alignment horizontal="center" vertical="center" wrapText="1"/>
      <protection locked="0"/>
    </xf>
    <xf numFmtId="0" fontId="18" fillId="0" borderId="32" xfId="0" applyFont="1" applyBorder="1" applyAlignment="1" applyProtection="1">
      <alignment horizontal="center" vertical="center" wrapText="1"/>
      <protection locked="0"/>
    </xf>
    <xf numFmtId="0" fontId="18" fillId="0" borderId="0" xfId="0" applyFont="1" applyAlignment="1" applyProtection="1">
      <alignment horizontal="center" vertical="center" wrapText="1"/>
      <protection locked="0"/>
    </xf>
    <xf numFmtId="0" fontId="18" fillId="0" borderId="45" xfId="0" applyFont="1" applyBorder="1" applyAlignment="1" applyProtection="1">
      <alignment horizontal="center" vertical="center" wrapText="1"/>
      <protection locked="0"/>
    </xf>
    <xf numFmtId="0" fontId="18" fillId="0" borderId="43" xfId="0" applyFont="1" applyBorder="1" applyAlignment="1" applyProtection="1">
      <alignment horizontal="center" vertical="center" wrapText="1"/>
      <protection locked="0"/>
    </xf>
    <xf numFmtId="0" fontId="18" fillId="0" borderId="16" xfId="0" applyFont="1" applyBorder="1" applyAlignment="1" applyProtection="1">
      <alignment horizontal="center" vertical="center" wrapText="1"/>
      <protection locked="0"/>
    </xf>
    <xf numFmtId="0" fontId="18" fillId="0" borderId="41" xfId="0" applyFont="1" applyBorder="1" applyAlignment="1" applyProtection="1">
      <alignment horizontal="center" vertical="center" wrapText="1"/>
      <protection locked="0"/>
    </xf>
    <xf numFmtId="3" fontId="18" fillId="0" borderId="18" xfId="1" applyNumberFormat="1" applyFont="1" applyFill="1" applyBorder="1" applyAlignment="1" applyProtection="1">
      <alignment horizontal="center" vertical="center"/>
      <protection locked="0"/>
    </xf>
    <xf numFmtId="0" fontId="18" fillId="0" borderId="18" xfId="1" applyNumberFormat="1" applyFont="1" applyFill="1" applyBorder="1" applyAlignment="1" applyProtection="1">
      <alignment horizontal="center" vertical="center"/>
      <protection locked="0"/>
    </xf>
    <xf numFmtId="9" fontId="18" fillId="0" borderId="18" xfId="0" applyNumberFormat="1" applyFont="1" applyBorder="1" applyAlignment="1" applyProtection="1">
      <alignment horizontal="center" vertical="center"/>
      <protection locked="0"/>
    </xf>
    <xf numFmtId="0" fontId="18" fillId="0" borderId="18" xfId="0" applyFont="1" applyBorder="1" applyAlignment="1" applyProtection="1">
      <alignment horizontal="left" vertical="center" wrapText="1"/>
      <protection locked="0"/>
    </xf>
    <xf numFmtId="164" fontId="18" fillId="0" borderId="24" xfId="5" applyFont="1" applyFill="1" applyBorder="1" applyAlignment="1" applyProtection="1">
      <alignment horizontal="center" vertical="center"/>
      <protection locked="0"/>
    </xf>
    <xf numFmtId="0" fontId="18" fillId="0" borderId="24" xfId="1" applyNumberFormat="1" applyFont="1" applyFill="1" applyBorder="1" applyAlignment="1" applyProtection="1">
      <alignment horizontal="center" vertical="center"/>
      <protection locked="0"/>
    </xf>
    <xf numFmtId="0" fontId="18" fillId="0" borderId="31" xfId="0" applyFont="1" applyBorder="1" applyAlignment="1" applyProtection="1">
      <alignment horizontal="left" vertical="center" wrapText="1"/>
      <protection locked="0"/>
    </xf>
    <xf numFmtId="0" fontId="18" fillId="0" borderId="48" xfId="0" applyFont="1" applyBorder="1" applyAlignment="1" applyProtection="1">
      <alignment horizontal="left" vertical="center" wrapText="1"/>
      <protection locked="0"/>
    </xf>
    <xf numFmtId="0" fontId="18" fillId="0" borderId="30" xfId="0" applyFont="1" applyBorder="1" applyAlignment="1" applyProtection="1">
      <alignment horizontal="left" vertical="center" wrapText="1"/>
      <protection locked="0"/>
    </xf>
    <xf numFmtId="0" fontId="18" fillId="0" borderId="42" xfId="0" applyFont="1" applyBorder="1" applyAlignment="1" applyProtection="1">
      <alignment horizontal="left" vertical="center" wrapText="1"/>
      <protection locked="0"/>
    </xf>
    <xf numFmtId="0" fontId="16" fillId="7" borderId="31" xfId="0" applyFont="1" applyFill="1" applyBorder="1" applyAlignment="1" applyProtection="1">
      <alignment horizontal="center" vertical="center" wrapText="1"/>
      <protection locked="0"/>
    </xf>
    <xf numFmtId="0" fontId="16" fillId="7" borderId="42" xfId="0" applyFont="1" applyFill="1" applyBorder="1" applyAlignment="1" applyProtection="1">
      <alignment horizontal="center" vertical="center" wrapText="1"/>
      <protection locked="0"/>
    </xf>
    <xf numFmtId="0" fontId="38" fillId="0" borderId="19" xfId="0" applyFont="1" applyBorder="1" applyAlignment="1">
      <alignment horizontal="center" vertical="center" wrapText="1"/>
    </xf>
    <xf numFmtId="0" fontId="38" fillId="0" borderId="21" xfId="0" applyFont="1" applyBorder="1" applyAlignment="1">
      <alignment horizontal="center" vertical="center" wrapText="1"/>
    </xf>
    <xf numFmtId="0" fontId="29" fillId="8" borderId="48" xfId="0" applyFont="1" applyFill="1" applyBorder="1" applyAlignment="1">
      <alignment horizontal="center" vertical="center" wrapText="1"/>
    </xf>
    <xf numFmtId="0" fontId="4" fillId="7" borderId="25" xfId="0" applyFont="1" applyFill="1" applyBorder="1" applyAlignment="1">
      <alignment horizontal="center" vertical="center" wrapText="1"/>
    </xf>
    <xf numFmtId="0" fontId="4" fillId="7" borderId="5" xfId="0" applyFont="1" applyFill="1" applyBorder="1" applyAlignment="1">
      <alignment horizontal="center" vertical="center" wrapText="1"/>
    </xf>
    <xf numFmtId="0" fontId="4" fillId="7" borderId="26" xfId="0" applyFont="1" applyFill="1" applyBorder="1" applyAlignment="1">
      <alignment horizontal="center" vertical="center" wrapText="1"/>
    </xf>
    <xf numFmtId="0" fontId="29" fillId="7" borderId="24" xfId="0" applyFont="1" applyFill="1" applyBorder="1" applyAlignment="1">
      <alignment horizontal="center" vertical="center" wrapText="1"/>
    </xf>
    <xf numFmtId="0" fontId="29" fillId="7" borderId="36" xfId="0" applyFont="1" applyFill="1" applyBorder="1" applyAlignment="1">
      <alignment horizontal="center" vertical="center" wrapText="1"/>
    </xf>
    <xf numFmtId="0" fontId="29" fillId="7" borderId="31" xfId="0" applyFont="1" applyFill="1" applyBorder="1" applyAlignment="1">
      <alignment horizontal="center" vertical="center" wrapText="1"/>
    </xf>
    <xf numFmtId="0" fontId="29" fillId="7" borderId="42" xfId="0" applyFont="1" applyFill="1" applyBorder="1" applyAlignment="1">
      <alignment horizontal="center" vertical="center" wrapText="1"/>
    </xf>
    <xf numFmtId="0" fontId="4" fillId="7" borderId="18" xfId="0" applyFont="1" applyFill="1" applyBorder="1" applyAlignment="1">
      <alignment horizontal="left"/>
    </xf>
    <xf numFmtId="14" fontId="4" fillId="0" borderId="19" xfId="0" applyNumberFormat="1" applyFont="1" applyBorder="1" applyAlignment="1">
      <alignment horizontal="left"/>
    </xf>
    <xf numFmtId="14" fontId="4" fillId="0" borderId="20" xfId="0" applyNumberFormat="1" applyFont="1" applyBorder="1" applyAlignment="1">
      <alignment horizontal="left"/>
    </xf>
    <xf numFmtId="14" fontId="4" fillId="0" borderId="21" xfId="0" applyNumberFormat="1" applyFont="1" applyBorder="1" applyAlignment="1">
      <alignment horizontal="left"/>
    </xf>
    <xf numFmtId="0" fontId="28" fillId="7" borderId="7" xfId="0" applyFont="1" applyFill="1" applyBorder="1" applyAlignment="1">
      <alignment horizontal="center" vertical="center"/>
    </xf>
    <xf numFmtId="0" fontId="28" fillId="7" borderId="8" xfId="0" applyFont="1" applyFill="1" applyBorder="1" applyAlignment="1">
      <alignment horizontal="center" vertical="center"/>
    </xf>
    <xf numFmtId="0" fontId="28" fillId="7" borderId="9" xfId="0" applyFont="1" applyFill="1" applyBorder="1" applyAlignment="1">
      <alignment horizontal="center" vertical="center"/>
    </xf>
    <xf numFmtId="0" fontId="4" fillId="7" borderId="22" xfId="0" applyFont="1" applyFill="1" applyBorder="1" applyAlignment="1">
      <alignment horizontal="center" vertical="center" wrapText="1"/>
    </xf>
    <xf numFmtId="0" fontId="4" fillId="7" borderId="34" xfId="0" applyFont="1" applyFill="1" applyBorder="1" applyAlignment="1">
      <alignment horizontal="center" vertical="center" wrapText="1"/>
    </xf>
    <xf numFmtId="0" fontId="4" fillId="7" borderId="1" xfId="0" applyFont="1" applyFill="1" applyBorder="1" applyAlignment="1">
      <alignment horizontal="center" vertical="center" wrapText="1"/>
    </xf>
    <xf numFmtId="0" fontId="4" fillId="7" borderId="29" xfId="0" applyFont="1" applyFill="1" applyBorder="1" applyAlignment="1">
      <alignment horizontal="center" vertical="center" wrapText="1"/>
    </xf>
    <xf numFmtId="0" fontId="4" fillId="7" borderId="15" xfId="0" applyFont="1" applyFill="1" applyBorder="1" applyAlignment="1">
      <alignment horizontal="center" vertical="center" wrapText="1"/>
    </xf>
    <xf numFmtId="0" fontId="4" fillId="7" borderId="41" xfId="0" applyFont="1" applyFill="1" applyBorder="1" applyAlignment="1">
      <alignment horizontal="center" vertical="center" wrapText="1"/>
    </xf>
    <xf numFmtId="0" fontId="4" fillId="7" borderId="24" xfId="0" applyFont="1" applyFill="1" applyBorder="1" applyAlignment="1">
      <alignment horizontal="left" vertical="center" wrapText="1"/>
    </xf>
    <xf numFmtId="0" fontId="4" fillId="7" borderId="36" xfId="0" applyFont="1" applyFill="1" applyBorder="1" applyAlignment="1">
      <alignment horizontal="left" vertical="center" wrapText="1"/>
    </xf>
    <xf numFmtId="0" fontId="4" fillId="0" borderId="19" xfId="0" applyFont="1" applyBorder="1" applyAlignment="1">
      <alignment horizontal="left"/>
    </xf>
    <xf numFmtId="0" fontId="4" fillId="0" borderId="20" xfId="0" applyFont="1" applyBorder="1" applyAlignment="1">
      <alignment horizontal="left"/>
    </xf>
    <xf numFmtId="0" fontId="4" fillId="0" borderId="21" xfId="0" applyFont="1" applyBorder="1" applyAlignment="1">
      <alignment horizontal="left"/>
    </xf>
    <xf numFmtId="0" fontId="0" fillId="0" borderId="1" xfId="0"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0" fillId="0" borderId="10" xfId="0" applyBorder="1" applyAlignment="1">
      <alignment horizontal="center"/>
    </xf>
    <xf numFmtId="0" fontId="0" fillId="0" borderId="0" xfId="0" applyAlignment="1">
      <alignment horizontal="center"/>
    </xf>
    <xf numFmtId="0" fontId="0" fillId="0" borderId="11" xfId="0" applyBorder="1" applyAlignment="1">
      <alignment horizontal="center"/>
    </xf>
    <xf numFmtId="0" fontId="0" fillId="0" borderId="15" xfId="0" applyBorder="1" applyAlignment="1">
      <alignment horizontal="center"/>
    </xf>
    <xf numFmtId="0" fontId="0" fillId="0" borderId="16" xfId="0" applyBorder="1" applyAlignment="1">
      <alignment horizontal="center"/>
    </xf>
    <xf numFmtId="0" fontId="0" fillId="0" borderId="17" xfId="0" applyBorder="1" applyAlignment="1">
      <alignment horizontal="center"/>
    </xf>
    <xf numFmtId="0" fontId="6" fillId="0" borderId="4" xfId="0" applyFont="1" applyBorder="1" applyAlignment="1">
      <alignment horizontal="center" vertical="center"/>
    </xf>
    <xf numFmtId="0" fontId="6" fillId="0" borderId="5" xfId="0" applyFont="1" applyBorder="1" applyAlignment="1">
      <alignment horizontal="center"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9" xfId="0" applyFont="1" applyBorder="1" applyAlignment="1">
      <alignment horizontal="center" vertical="center"/>
    </xf>
    <xf numFmtId="0" fontId="6" fillId="0" borderId="12"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0" borderId="9" xfId="0" applyFont="1" applyBorder="1" applyAlignment="1">
      <alignment horizontal="center" vertical="center"/>
    </xf>
    <xf numFmtId="0" fontId="7" fillId="4" borderId="31" xfId="0" applyFont="1" applyFill="1" applyBorder="1" applyAlignment="1">
      <alignment horizontal="center" vertical="center" wrapText="1"/>
    </xf>
    <xf numFmtId="0" fontId="4" fillId="7" borderId="23" xfId="0" applyFont="1" applyFill="1" applyBorder="1" applyAlignment="1">
      <alignment horizontal="center" vertical="center"/>
    </xf>
    <xf numFmtId="0" fontId="4" fillId="7" borderId="35" xfId="0" applyFont="1" applyFill="1" applyBorder="1" applyAlignment="1">
      <alignment horizontal="center" vertical="center"/>
    </xf>
    <xf numFmtId="0" fontId="0" fillId="0" borderId="31" xfId="0" applyBorder="1" applyAlignment="1">
      <alignment horizontal="center"/>
    </xf>
    <xf numFmtId="0" fontId="0" fillId="0" borderId="30" xfId="0" applyBorder="1" applyAlignment="1">
      <alignment horizontal="center"/>
    </xf>
    <xf numFmtId="0" fontId="0" fillId="0" borderId="42" xfId="0" applyBorder="1" applyAlignment="1">
      <alignment horizontal="center"/>
    </xf>
    <xf numFmtId="0" fontId="0" fillId="0" borderId="50" xfId="0" applyBorder="1" applyAlignment="1">
      <alignment horizontal="center"/>
    </xf>
    <xf numFmtId="0" fontId="0" fillId="0" borderId="55" xfId="0" applyBorder="1" applyAlignment="1">
      <alignment horizontal="center"/>
    </xf>
    <xf numFmtId="0" fontId="0" fillId="0" borderId="64" xfId="0" applyBorder="1" applyAlignment="1">
      <alignment horizontal="center"/>
    </xf>
    <xf numFmtId="9" fontId="5" fillId="0" borderId="31" xfId="1" applyFont="1" applyFill="1" applyBorder="1" applyAlignment="1">
      <alignment horizontal="center" vertical="center"/>
    </xf>
    <xf numFmtId="9" fontId="5" fillId="0" borderId="30" xfId="1" applyFont="1" applyFill="1" applyBorder="1" applyAlignment="1">
      <alignment horizontal="center" vertical="center"/>
    </xf>
    <xf numFmtId="9" fontId="5" fillId="0" borderId="42" xfId="1" applyFont="1" applyFill="1" applyBorder="1" applyAlignment="1">
      <alignment horizontal="center" vertical="center"/>
    </xf>
    <xf numFmtId="0" fontId="5" fillId="0" borderId="31" xfId="1" applyNumberFormat="1" applyFont="1" applyBorder="1" applyAlignment="1" applyProtection="1">
      <alignment horizontal="center" vertical="center"/>
    </xf>
    <xf numFmtId="0" fontId="5" fillId="0" borderId="30" xfId="1" applyNumberFormat="1" applyFont="1" applyBorder="1" applyAlignment="1" applyProtection="1">
      <alignment horizontal="center" vertical="center"/>
    </xf>
    <xf numFmtId="0" fontId="5" fillId="0" borderId="42" xfId="1" applyNumberFormat="1" applyFont="1" applyBorder="1" applyAlignment="1" applyProtection="1">
      <alignment horizontal="center" vertical="center"/>
    </xf>
    <xf numFmtId="9" fontId="5" fillId="0" borderId="31" xfId="0" applyNumberFormat="1" applyFont="1" applyBorder="1" applyAlignment="1" applyProtection="1">
      <alignment horizontal="center" vertical="center"/>
      <protection locked="0"/>
    </xf>
    <xf numFmtId="9" fontId="5" fillId="0" borderId="30" xfId="0" applyNumberFormat="1" applyFont="1" applyBorder="1" applyAlignment="1" applyProtection="1">
      <alignment horizontal="center" vertical="center"/>
      <protection locked="0"/>
    </xf>
    <xf numFmtId="9" fontId="5" fillId="0" borderId="42" xfId="0" applyNumberFormat="1" applyFont="1" applyBorder="1" applyAlignment="1" applyProtection="1">
      <alignment horizontal="center" vertical="center"/>
      <protection locked="0"/>
    </xf>
    <xf numFmtId="0" fontId="29" fillId="0" borderId="31" xfId="0" applyFont="1" applyBorder="1" applyAlignment="1">
      <alignment horizontal="center" vertical="center"/>
    </xf>
    <xf numFmtId="0" fontId="29" fillId="0" borderId="30" xfId="0" applyFont="1" applyBorder="1" applyAlignment="1">
      <alignment horizontal="center" vertical="center"/>
    </xf>
    <xf numFmtId="0" fontId="29" fillId="0" borderId="42" xfId="0" applyFont="1" applyBorder="1" applyAlignment="1">
      <alignment horizontal="center" vertical="center"/>
    </xf>
    <xf numFmtId="0" fontId="0" fillId="0" borderId="31" xfId="1" applyNumberFormat="1" applyFont="1" applyBorder="1" applyAlignment="1" applyProtection="1">
      <alignment horizontal="center" vertical="center"/>
    </xf>
    <xf numFmtId="0" fontId="0" fillId="0" borderId="30" xfId="1" applyNumberFormat="1" applyFont="1" applyBorder="1" applyAlignment="1" applyProtection="1">
      <alignment horizontal="center" vertical="center"/>
    </xf>
    <xf numFmtId="0" fontId="0" fillId="0" borderId="42" xfId="1" applyNumberFormat="1" applyFont="1" applyBorder="1" applyAlignment="1" applyProtection="1">
      <alignment horizontal="center" vertical="center"/>
    </xf>
    <xf numFmtId="0" fontId="4" fillId="0" borderId="46" xfId="0" applyFont="1" applyBorder="1" applyAlignment="1">
      <alignment horizontal="center" vertical="center"/>
    </xf>
    <xf numFmtId="0" fontId="4" fillId="0" borderId="53" xfId="0" applyFont="1" applyBorder="1" applyAlignment="1">
      <alignment horizontal="center" vertical="center"/>
    </xf>
    <xf numFmtId="0" fontId="4" fillId="0" borderId="67" xfId="0" applyFont="1" applyBorder="1" applyAlignment="1">
      <alignment horizontal="center" vertical="center"/>
    </xf>
    <xf numFmtId="0" fontId="0" fillId="0" borderId="31" xfId="0" applyBorder="1" applyAlignment="1">
      <alignment horizontal="center" vertical="center" wrapText="1"/>
    </xf>
    <xf numFmtId="0" fontId="0" fillId="0" borderId="30" xfId="0" applyBorder="1" applyAlignment="1">
      <alignment horizontal="center" vertical="center" wrapText="1"/>
    </xf>
    <xf numFmtId="0" fontId="0" fillId="0" borderId="42" xfId="0" applyBorder="1" applyAlignment="1">
      <alignment horizontal="center" vertical="center" wrapText="1"/>
    </xf>
    <xf numFmtId="0" fontId="0" fillId="0" borderId="31" xfId="0" applyBorder="1" applyAlignment="1">
      <alignment horizontal="left" vertical="center" wrapText="1"/>
    </xf>
    <xf numFmtId="0" fontId="0" fillId="0" borderId="30" xfId="0" applyBorder="1" applyAlignment="1">
      <alignment horizontal="left" vertical="center" wrapText="1"/>
    </xf>
    <xf numFmtId="0" fontId="0" fillId="0" borderId="42" xfId="0" applyBorder="1" applyAlignment="1">
      <alignment horizontal="left" vertical="center" wrapText="1"/>
    </xf>
    <xf numFmtId="9" fontId="0" fillId="0" borderId="31" xfId="0" applyNumberFormat="1" applyBorder="1" applyAlignment="1">
      <alignment horizontal="center" vertical="center"/>
    </xf>
    <xf numFmtId="9" fontId="0" fillId="0" borderId="30" xfId="0" applyNumberFormat="1" applyBorder="1" applyAlignment="1">
      <alignment horizontal="center" vertical="center"/>
    </xf>
    <xf numFmtId="9" fontId="0" fillId="0" borderId="42" xfId="0" applyNumberFormat="1" applyBorder="1" applyAlignment="1">
      <alignment horizontal="center" vertical="center"/>
    </xf>
    <xf numFmtId="0" fontId="0" fillId="0" borderId="31" xfId="0" applyBorder="1" applyAlignment="1">
      <alignment horizontal="center" vertical="center"/>
    </xf>
    <xf numFmtId="0" fontId="0" fillId="0" borderId="30" xfId="0" applyBorder="1" applyAlignment="1">
      <alignment horizontal="center" vertical="center"/>
    </xf>
    <xf numFmtId="0" fontId="0" fillId="0" borderId="42" xfId="0" applyBorder="1" applyAlignment="1">
      <alignment horizontal="center" vertical="center"/>
    </xf>
    <xf numFmtId="0" fontId="5" fillId="0" borderId="31" xfId="0" applyFont="1" applyBorder="1" applyAlignment="1">
      <alignment horizontal="left" vertical="center" wrapText="1"/>
    </xf>
    <xf numFmtId="0" fontId="5" fillId="0" borderId="30" xfId="0" applyFont="1" applyBorder="1" applyAlignment="1">
      <alignment horizontal="left" vertical="center" wrapText="1"/>
    </xf>
    <xf numFmtId="0" fontId="5" fillId="0" borderId="42" xfId="0" applyFont="1" applyBorder="1" applyAlignment="1">
      <alignment horizontal="left" vertical="center" wrapText="1"/>
    </xf>
    <xf numFmtId="168" fontId="0" fillId="0" borderId="31" xfId="5" applyNumberFormat="1" applyFont="1" applyFill="1" applyBorder="1" applyAlignment="1">
      <alignment horizontal="center"/>
    </xf>
    <xf numFmtId="168" fontId="0" fillId="0" borderId="30" xfId="5" applyNumberFormat="1" applyFont="1" applyFill="1" applyBorder="1" applyAlignment="1">
      <alignment horizontal="center"/>
    </xf>
    <xf numFmtId="168" fontId="0" fillId="0" borderId="42" xfId="5" applyNumberFormat="1" applyFont="1" applyFill="1" applyBorder="1" applyAlignment="1">
      <alignment horizontal="center"/>
    </xf>
    <xf numFmtId="0" fontId="38" fillId="0" borderId="29" xfId="0" applyFont="1" applyBorder="1" applyAlignment="1">
      <alignment horizontal="left" vertical="center" wrapText="1"/>
    </xf>
    <xf numFmtId="0" fontId="38" fillId="0" borderId="45" xfId="0" applyFont="1" applyBorder="1" applyAlignment="1">
      <alignment horizontal="left" vertical="center" wrapText="1"/>
    </xf>
    <xf numFmtId="0" fontId="38" fillId="0" borderId="41" xfId="0" applyFont="1" applyBorder="1" applyAlignment="1">
      <alignment horizontal="left" vertical="center" wrapText="1"/>
    </xf>
    <xf numFmtId="9" fontId="0" fillId="0" borderId="31" xfId="1" applyFont="1" applyFill="1" applyBorder="1" applyAlignment="1">
      <alignment horizontal="center" vertical="center"/>
    </xf>
    <xf numFmtId="0" fontId="0" fillId="0" borderId="30" xfId="1" applyNumberFormat="1" applyFont="1" applyFill="1" applyBorder="1" applyAlignment="1">
      <alignment horizontal="center" vertical="center"/>
    </xf>
    <xf numFmtId="0" fontId="0" fillId="0" borderId="42" xfId="1" applyNumberFormat="1" applyFont="1" applyFill="1" applyBorder="1" applyAlignment="1">
      <alignment horizontal="center" vertical="center"/>
    </xf>
    <xf numFmtId="9" fontId="0" fillId="0" borderId="30" xfId="1" applyFont="1" applyFill="1" applyBorder="1" applyAlignment="1">
      <alignment horizontal="center" vertical="center"/>
    </xf>
    <xf numFmtId="9" fontId="0" fillId="0" borderId="42" xfId="1" applyFont="1" applyFill="1" applyBorder="1" applyAlignment="1">
      <alignment horizontal="center" vertical="center"/>
    </xf>
    <xf numFmtId="9" fontId="0" fillId="0" borderId="31" xfId="1" applyFont="1" applyBorder="1" applyAlignment="1">
      <alignment horizontal="center" vertical="center"/>
    </xf>
    <xf numFmtId="9" fontId="0" fillId="0" borderId="30" xfId="1" applyFont="1" applyBorder="1" applyAlignment="1">
      <alignment horizontal="center" vertical="center"/>
    </xf>
    <xf numFmtId="9" fontId="0" fillId="0" borderId="42" xfId="1" applyFont="1" applyBorder="1" applyAlignment="1">
      <alignment horizontal="center" vertical="center"/>
    </xf>
    <xf numFmtId="0" fontId="0" fillId="0" borderId="31" xfId="1" applyNumberFormat="1" applyFont="1" applyFill="1" applyBorder="1" applyAlignment="1">
      <alignment horizontal="center" vertical="center"/>
    </xf>
    <xf numFmtId="0" fontId="0" fillId="0" borderId="50" xfId="0" applyBorder="1" applyAlignment="1">
      <alignment horizontal="center" vertical="center"/>
    </xf>
    <xf numFmtId="0" fontId="0" fillId="0" borderId="55" xfId="0" applyBorder="1" applyAlignment="1">
      <alignment horizontal="center" vertical="center"/>
    </xf>
    <xf numFmtId="0" fontId="0" fillId="0" borderId="64" xfId="0" applyBorder="1" applyAlignment="1">
      <alignment horizontal="center" vertical="center"/>
    </xf>
    <xf numFmtId="168" fontId="0" fillId="0" borderId="31" xfId="5" applyNumberFormat="1" applyFont="1" applyFill="1" applyBorder="1" applyAlignment="1">
      <alignment horizontal="center" vertical="center"/>
    </xf>
    <xf numFmtId="168" fontId="0" fillId="0" borderId="42" xfId="5" applyNumberFormat="1" applyFont="1" applyFill="1" applyBorder="1" applyAlignment="1">
      <alignment horizontal="center" vertical="center"/>
    </xf>
    <xf numFmtId="0" fontId="0" fillId="0" borderId="31" xfId="1" applyNumberFormat="1" applyFont="1" applyBorder="1" applyAlignment="1" applyProtection="1">
      <alignment horizontal="center" vertical="center"/>
      <protection locked="0"/>
    </xf>
    <xf numFmtId="0" fontId="0" fillId="0" borderId="30" xfId="1" applyNumberFormat="1" applyFont="1" applyBorder="1" applyAlignment="1" applyProtection="1">
      <alignment horizontal="center" vertical="center"/>
      <protection locked="0"/>
    </xf>
    <xf numFmtId="0" fontId="0" fillId="0" borderId="42" xfId="1" applyNumberFormat="1" applyFont="1" applyBorder="1" applyAlignment="1" applyProtection="1">
      <alignment horizontal="center" vertical="center"/>
      <protection locked="0"/>
    </xf>
    <xf numFmtId="9" fontId="0" fillId="0" borderId="31" xfId="0" applyNumberFormat="1" applyBorder="1" applyAlignment="1" applyProtection="1">
      <alignment horizontal="center" vertical="center"/>
      <protection locked="0"/>
    </xf>
    <xf numFmtId="9" fontId="0" fillId="0" borderId="30" xfId="0" applyNumberFormat="1" applyBorder="1" applyAlignment="1" applyProtection="1">
      <alignment horizontal="center" vertical="center"/>
      <protection locked="0"/>
    </xf>
    <xf numFmtId="9" fontId="0" fillId="0" borderId="42" xfId="0" applyNumberFormat="1" applyBorder="1" applyAlignment="1" applyProtection="1">
      <alignment horizontal="center" vertical="center"/>
      <protection locked="0"/>
    </xf>
    <xf numFmtId="0" fontId="29" fillId="0" borderId="31" xfId="0" applyFont="1" applyBorder="1" applyAlignment="1" applyProtection="1">
      <alignment horizontal="center" vertical="center"/>
      <protection locked="0"/>
    </xf>
    <xf numFmtId="0" fontId="29" fillId="0" borderId="30" xfId="0" applyFont="1" applyBorder="1" applyAlignment="1" applyProtection="1">
      <alignment horizontal="center" vertical="center"/>
      <protection locked="0"/>
    </xf>
    <xf numFmtId="0" fontId="29" fillId="0" borderId="42" xfId="0" applyFont="1" applyBorder="1" applyAlignment="1" applyProtection="1">
      <alignment horizontal="center" vertical="center"/>
      <protection locked="0"/>
    </xf>
    <xf numFmtId="0" fontId="0" fillId="0" borderId="31" xfId="0" applyBorder="1" applyAlignment="1">
      <alignment horizontal="left" vertical="center"/>
    </xf>
    <xf numFmtId="0" fontId="0" fillId="0" borderId="30" xfId="0" applyBorder="1" applyAlignment="1">
      <alignment horizontal="left" vertical="center"/>
    </xf>
    <xf numFmtId="0" fontId="0" fillId="0" borderId="42" xfId="0" applyBorder="1" applyAlignment="1">
      <alignment horizontal="left" vertical="center"/>
    </xf>
    <xf numFmtId="168" fontId="0" fillId="0" borderId="30" xfId="5" applyNumberFormat="1" applyFont="1" applyFill="1" applyBorder="1" applyAlignment="1">
      <alignment horizontal="center" vertical="center"/>
    </xf>
    <xf numFmtId="0" fontId="38" fillId="0" borderId="31" xfId="0" applyFont="1" applyBorder="1" applyAlignment="1">
      <alignment horizontal="center" vertical="center"/>
    </xf>
    <xf numFmtId="0" fontId="38" fillId="0" borderId="30" xfId="0" applyFont="1" applyBorder="1" applyAlignment="1">
      <alignment horizontal="center" vertical="center"/>
    </xf>
    <xf numFmtId="0" fontId="38" fillId="0" borderId="42" xfId="0" applyFont="1" applyBorder="1" applyAlignment="1">
      <alignment horizontal="center" vertical="center"/>
    </xf>
    <xf numFmtId="0" fontId="7" fillId="4" borderId="1" xfId="0" applyFont="1" applyFill="1" applyBorder="1" applyAlignment="1">
      <alignment horizontal="center" vertical="center" wrapText="1"/>
    </xf>
    <xf numFmtId="0" fontId="7" fillId="4" borderId="2" xfId="0" applyFont="1" applyFill="1" applyBorder="1" applyAlignment="1">
      <alignment horizontal="center" vertical="center" wrapText="1"/>
    </xf>
    <xf numFmtId="0" fontId="7" fillId="4" borderId="10" xfId="0" applyFont="1" applyFill="1" applyBorder="1" applyAlignment="1">
      <alignment horizontal="center" vertical="center" wrapText="1"/>
    </xf>
    <xf numFmtId="0" fontId="7" fillId="4" borderId="0" xfId="0" applyFont="1" applyFill="1" applyAlignment="1">
      <alignment horizontal="center" vertical="center" wrapText="1"/>
    </xf>
    <xf numFmtId="0" fontId="7" fillId="4" borderId="15" xfId="0" applyFont="1" applyFill="1" applyBorder="1" applyAlignment="1">
      <alignment horizontal="center" vertical="center" wrapText="1"/>
    </xf>
    <xf numFmtId="0" fontId="7" fillId="4" borderId="16" xfId="0" applyFont="1" applyFill="1" applyBorder="1" applyAlignment="1">
      <alignment horizontal="center" vertical="center" wrapText="1"/>
    </xf>
    <xf numFmtId="0" fontId="7" fillId="0" borderId="1" xfId="0" applyFont="1" applyBorder="1" applyAlignment="1">
      <alignment horizontal="justify" vertical="center" wrapText="1"/>
    </xf>
    <xf numFmtId="0" fontId="7" fillId="0" borderId="10" xfId="0" applyFont="1" applyBorder="1" applyAlignment="1">
      <alignment horizontal="justify" vertical="center" wrapText="1"/>
    </xf>
    <xf numFmtId="0" fontId="7" fillId="0" borderId="15" xfId="0" applyFont="1" applyBorder="1" applyAlignment="1">
      <alignment horizontal="justify" vertical="center" wrapText="1"/>
    </xf>
    <xf numFmtId="0" fontId="0" fillId="0" borderId="23" xfId="0" applyBorder="1" applyAlignment="1">
      <alignment horizontal="left" vertical="center" wrapText="1"/>
    </xf>
    <xf numFmtId="0" fontId="0" fillId="0" borderId="77" xfId="0" applyBorder="1" applyAlignment="1">
      <alignment horizontal="left" vertical="center" wrapText="1"/>
    </xf>
    <xf numFmtId="0" fontId="0" fillId="0" borderId="35" xfId="0" applyBorder="1" applyAlignment="1">
      <alignment horizontal="left" vertical="center" wrapText="1"/>
    </xf>
    <xf numFmtId="0" fontId="56" fillId="7" borderId="25" xfId="0" applyFont="1" applyFill="1" applyBorder="1" applyAlignment="1">
      <alignment horizontal="center" vertical="center" wrapText="1"/>
    </xf>
    <xf numFmtId="0" fontId="56" fillId="7" borderId="5" xfId="0" applyFont="1" applyFill="1" applyBorder="1" applyAlignment="1">
      <alignment horizontal="center" vertical="center" wrapText="1"/>
    </xf>
    <xf numFmtId="0" fontId="56" fillId="7" borderId="26" xfId="0" applyFont="1" applyFill="1" applyBorder="1" applyAlignment="1">
      <alignment horizontal="center" vertical="center" wrapText="1"/>
    </xf>
    <xf numFmtId="0" fontId="57" fillId="7" borderId="24" xfId="0" applyFont="1" applyFill="1" applyBorder="1" applyAlignment="1">
      <alignment horizontal="center" vertical="center" wrapText="1"/>
    </xf>
    <xf numFmtId="0" fontId="57" fillId="7" borderId="36" xfId="0" applyFont="1" applyFill="1" applyBorder="1" applyAlignment="1">
      <alignment horizontal="center" vertical="center" wrapText="1"/>
    </xf>
    <xf numFmtId="0" fontId="7" fillId="4" borderId="23" xfId="0" applyFont="1" applyFill="1" applyBorder="1" applyAlignment="1">
      <alignment horizontal="center" vertical="center" wrapText="1"/>
    </xf>
    <xf numFmtId="0" fontId="7" fillId="4" borderId="77" xfId="0" applyFont="1" applyFill="1" applyBorder="1" applyAlignment="1">
      <alignment horizontal="center" vertical="center" wrapText="1"/>
    </xf>
    <xf numFmtId="0" fontId="7" fillId="4" borderId="35" xfId="0" applyFont="1" applyFill="1" applyBorder="1" applyAlignment="1">
      <alignment horizontal="center" vertical="center" wrapText="1"/>
    </xf>
    <xf numFmtId="0" fontId="4" fillId="0" borderId="1" xfId="0" applyFont="1" applyBorder="1" applyAlignment="1">
      <alignment horizontal="center" vertical="center"/>
    </xf>
    <xf numFmtId="0" fontId="4" fillId="0" borderId="10" xfId="0" applyFont="1" applyBorder="1" applyAlignment="1">
      <alignment horizontal="center" vertical="center"/>
    </xf>
    <xf numFmtId="0" fontId="4" fillId="0" borderId="15" xfId="0" applyFont="1" applyBorder="1" applyAlignment="1">
      <alignment horizontal="center" vertical="center"/>
    </xf>
    <xf numFmtId="0" fontId="56" fillId="7" borderId="18" xfId="0" applyFont="1" applyFill="1" applyBorder="1" applyAlignment="1" applyProtection="1">
      <alignment horizontal="left"/>
      <protection locked="0"/>
    </xf>
    <xf numFmtId="14" fontId="56" fillId="0" borderId="19" xfId="0" applyNumberFormat="1" applyFont="1" applyBorder="1" applyAlignment="1" applyProtection="1">
      <alignment horizontal="left"/>
      <protection locked="0"/>
    </xf>
    <xf numFmtId="0" fontId="56" fillId="0" borderId="20" xfId="0" applyFont="1" applyBorder="1" applyAlignment="1" applyProtection="1">
      <alignment horizontal="left"/>
      <protection locked="0"/>
    </xf>
    <xf numFmtId="0" fontId="56" fillId="0" borderId="21" xfId="0" applyFont="1" applyBorder="1" applyAlignment="1" applyProtection="1">
      <alignment horizontal="left"/>
      <protection locked="0"/>
    </xf>
    <xf numFmtId="0" fontId="56" fillId="5" borderId="7" xfId="0" applyFont="1" applyFill="1" applyBorder="1" applyAlignment="1">
      <alignment horizontal="center"/>
    </xf>
    <xf numFmtId="0" fontId="56" fillId="5" borderId="8" xfId="0" applyFont="1" applyFill="1" applyBorder="1" applyAlignment="1">
      <alignment horizontal="center"/>
    </xf>
    <xf numFmtId="0" fontId="56" fillId="5" borderId="9" xfId="0" applyFont="1" applyFill="1" applyBorder="1" applyAlignment="1">
      <alignment horizontal="center"/>
    </xf>
    <xf numFmtId="0" fontId="56" fillId="7" borderId="7" xfId="0" applyFont="1" applyFill="1" applyBorder="1" applyAlignment="1">
      <alignment horizontal="center" vertical="center"/>
    </xf>
    <xf numFmtId="0" fontId="56" fillId="7" borderId="8" xfId="0" applyFont="1" applyFill="1" applyBorder="1" applyAlignment="1">
      <alignment horizontal="center" vertical="center"/>
    </xf>
    <xf numFmtId="0" fontId="56" fillId="7" borderId="9" xfId="0" applyFont="1" applyFill="1" applyBorder="1" applyAlignment="1">
      <alignment horizontal="center" vertical="center"/>
    </xf>
    <xf numFmtId="0" fontId="57" fillId="8" borderId="7" xfId="0" applyFont="1" applyFill="1" applyBorder="1" applyAlignment="1">
      <alignment horizontal="center" vertical="center"/>
    </xf>
    <xf numFmtId="0" fontId="57" fillId="8" borderId="8" xfId="0" applyFont="1" applyFill="1" applyBorder="1" applyAlignment="1">
      <alignment horizontal="center" vertical="center"/>
    </xf>
    <xf numFmtId="0" fontId="57" fillId="8" borderId="9" xfId="0" applyFont="1" applyFill="1" applyBorder="1" applyAlignment="1">
      <alignment horizontal="center" vertical="center"/>
    </xf>
    <xf numFmtId="0" fontId="56" fillId="7" borderId="22" xfId="0" applyFont="1" applyFill="1" applyBorder="1" applyAlignment="1">
      <alignment horizontal="center" vertical="center" wrapText="1"/>
    </xf>
    <xf numFmtId="0" fontId="56" fillId="7" borderId="34" xfId="0" applyFont="1" applyFill="1" applyBorder="1" applyAlignment="1">
      <alignment horizontal="center" vertical="center" wrapText="1"/>
    </xf>
    <xf numFmtId="0" fontId="56" fillId="7" borderId="1" xfId="0" applyFont="1" applyFill="1" applyBorder="1" applyAlignment="1">
      <alignment horizontal="center" vertical="center" wrapText="1"/>
    </xf>
    <xf numFmtId="0" fontId="56" fillId="7" borderId="3" xfId="0" applyFont="1" applyFill="1" applyBorder="1" applyAlignment="1">
      <alignment horizontal="center" vertical="center" wrapText="1"/>
    </xf>
    <xf numFmtId="0" fontId="56" fillId="7" borderId="15" xfId="0" applyFont="1" applyFill="1" applyBorder="1" applyAlignment="1">
      <alignment horizontal="center" vertical="center" wrapText="1"/>
    </xf>
    <xf numFmtId="0" fontId="56" fillId="7" borderId="17" xfId="0" applyFont="1" applyFill="1" applyBorder="1" applyAlignment="1">
      <alignment horizontal="center" vertical="center" wrapText="1"/>
    </xf>
    <xf numFmtId="0" fontId="56" fillId="7" borderId="23" xfId="0" applyFont="1" applyFill="1" applyBorder="1" applyAlignment="1">
      <alignment horizontal="center" vertical="center" wrapText="1"/>
    </xf>
    <xf numFmtId="0" fontId="56" fillId="7" borderId="35" xfId="0" applyFont="1" applyFill="1" applyBorder="1" applyAlignment="1">
      <alignment horizontal="center" vertical="center" wrapText="1"/>
    </xf>
    <xf numFmtId="0" fontId="56" fillId="7" borderId="24" xfId="0" applyFont="1" applyFill="1" applyBorder="1" applyAlignment="1">
      <alignment horizontal="center" vertical="center" wrapText="1"/>
    </xf>
    <xf numFmtId="0" fontId="56" fillId="7" borderId="36" xfId="0" applyFont="1" applyFill="1" applyBorder="1" applyAlignment="1">
      <alignment horizontal="center" vertical="center" wrapText="1"/>
    </xf>
    <xf numFmtId="0" fontId="57" fillId="8" borderId="30" xfId="0" applyFont="1" applyFill="1" applyBorder="1" applyAlignment="1">
      <alignment horizontal="center" vertical="center" wrapText="1"/>
    </xf>
    <xf numFmtId="0" fontId="57" fillId="8" borderId="41" xfId="0" applyFont="1" applyFill="1" applyBorder="1" applyAlignment="1">
      <alignment horizontal="center" vertical="center" wrapText="1"/>
    </xf>
    <xf numFmtId="0" fontId="57" fillId="8" borderId="31" xfId="0" applyFont="1" applyFill="1" applyBorder="1" applyAlignment="1">
      <alignment horizontal="center" vertical="center" wrapText="1"/>
    </xf>
    <xf numFmtId="0" fontId="57" fillId="8" borderId="42" xfId="0" applyFont="1" applyFill="1" applyBorder="1" applyAlignment="1">
      <alignment horizontal="center" vertical="center" wrapText="1"/>
    </xf>
    <xf numFmtId="0" fontId="57" fillId="8" borderId="33" xfId="0" applyFont="1" applyFill="1" applyBorder="1" applyAlignment="1">
      <alignment horizontal="center" vertical="center" wrapText="1"/>
    </xf>
    <xf numFmtId="0" fontId="57" fillId="8" borderId="44" xfId="0" applyFont="1" applyFill="1" applyBorder="1" applyAlignment="1">
      <alignment horizontal="center" vertical="center" wrapText="1"/>
    </xf>
    <xf numFmtId="0" fontId="57" fillId="8" borderId="27" xfId="0" applyFont="1" applyFill="1" applyBorder="1" applyAlignment="1">
      <alignment horizontal="center" vertical="center" wrapText="1"/>
    </xf>
    <xf numFmtId="0" fontId="57" fillId="8" borderId="37" xfId="0" applyFont="1" applyFill="1" applyBorder="1" applyAlignment="1">
      <alignment horizontal="center" vertical="center" wrapText="1"/>
    </xf>
    <xf numFmtId="0" fontId="57" fillId="8" borderId="28" xfId="0" applyFont="1" applyFill="1" applyBorder="1" applyAlignment="1">
      <alignment horizontal="center" vertical="center" wrapText="1"/>
    </xf>
    <xf numFmtId="0" fontId="57" fillId="8" borderId="2" xfId="0" applyFont="1" applyFill="1" applyBorder="1" applyAlignment="1">
      <alignment horizontal="center" vertical="center" wrapText="1"/>
    </xf>
    <xf numFmtId="0" fontId="57" fillId="8" borderId="29" xfId="0" applyFont="1" applyFill="1" applyBorder="1" applyAlignment="1">
      <alignment horizontal="center" vertical="center" wrapText="1"/>
    </xf>
    <xf numFmtId="0" fontId="56" fillId="0" borderId="19" xfId="0" applyFont="1" applyBorder="1" applyAlignment="1" applyProtection="1">
      <alignment horizontal="left"/>
      <protection locked="0"/>
    </xf>
    <xf numFmtId="9" fontId="56" fillId="7" borderId="18" xfId="0" applyNumberFormat="1" applyFont="1" applyFill="1" applyBorder="1" applyAlignment="1" applyProtection="1">
      <alignment horizontal="left"/>
      <protection locked="0"/>
    </xf>
    <xf numFmtId="0" fontId="55" fillId="0" borderId="1" xfId="0" applyFont="1" applyBorder="1" applyAlignment="1" applyProtection="1">
      <alignment horizontal="center"/>
      <protection locked="0"/>
    </xf>
    <xf numFmtId="0" fontId="55" fillId="0" borderId="2" xfId="0" applyFont="1" applyBorder="1" applyAlignment="1" applyProtection="1">
      <alignment horizontal="center"/>
      <protection locked="0"/>
    </xf>
    <xf numFmtId="0" fontId="55" fillId="0" borderId="3" xfId="0" applyFont="1" applyBorder="1" applyAlignment="1" applyProtection="1">
      <alignment horizontal="center"/>
      <protection locked="0"/>
    </xf>
    <xf numFmtId="0" fontId="55" fillId="0" borderId="10" xfId="0" applyFont="1" applyBorder="1" applyAlignment="1" applyProtection="1">
      <alignment horizontal="center"/>
      <protection locked="0"/>
    </xf>
    <xf numFmtId="0" fontId="55" fillId="0" borderId="0" xfId="0" applyFont="1" applyAlignment="1" applyProtection="1">
      <alignment horizontal="center"/>
      <protection locked="0"/>
    </xf>
    <xf numFmtId="0" fontId="55" fillId="0" borderId="11" xfId="0" applyFont="1" applyBorder="1" applyAlignment="1" applyProtection="1">
      <alignment horizontal="center"/>
      <protection locked="0"/>
    </xf>
    <xf numFmtId="0" fontId="55" fillId="0" borderId="15" xfId="0" applyFont="1" applyBorder="1" applyAlignment="1" applyProtection="1">
      <alignment horizontal="center"/>
      <protection locked="0"/>
    </xf>
    <xf numFmtId="0" fontId="55" fillId="0" borderId="16" xfId="0" applyFont="1" applyBorder="1" applyAlignment="1" applyProtection="1">
      <alignment horizontal="center"/>
      <protection locked="0"/>
    </xf>
    <xf numFmtId="0" fontId="55" fillId="0" borderId="17" xfId="0" applyFont="1" applyBorder="1" applyAlignment="1" applyProtection="1">
      <alignment horizontal="center"/>
      <protection locked="0"/>
    </xf>
    <xf numFmtId="0" fontId="56" fillId="0" borderId="4" xfId="0" applyFont="1" applyBorder="1" applyAlignment="1" applyProtection="1">
      <alignment horizontal="center" vertical="center"/>
      <protection locked="0"/>
    </xf>
    <xf numFmtId="0" fontId="56" fillId="0" borderId="5" xfId="0" applyFont="1" applyBorder="1" applyAlignment="1" applyProtection="1">
      <alignment horizontal="center" vertical="center"/>
      <protection locked="0"/>
    </xf>
    <xf numFmtId="0" fontId="56" fillId="0" borderId="6" xfId="0" applyFont="1" applyBorder="1" applyAlignment="1" applyProtection="1">
      <alignment horizontal="center" vertical="center"/>
      <protection locked="0"/>
    </xf>
    <xf numFmtId="0" fontId="56" fillId="0" borderId="7" xfId="0" applyFont="1" applyBorder="1" applyAlignment="1" applyProtection="1">
      <alignment horizontal="center" vertical="center"/>
      <protection locked="0"/>
    </xf>
    <xf numFmtId="0" fontId="56" fillId="0" borderId="8" xfId="0" applyFont="1" applyBorder="1" applyAlignment="1" applyProtection="1">
      <alignment horizontal="center" vertical="center"/>
      <protection locked="0"/>
    </xf>
    <xf numFmtId="0" fontId="56" fillId="0" borderId="9" xfId="0" applyFont="1" applyBorder="1" applyAlignment="1" applyProtection="1">
      <alignment horizontal="center" vertical="center"/>
      <protection locked="0"/>
    </xf>
    <xf numFmtId="0" fontId="56" fillId="0" borderId="12" xfId="0" applyFont="1" applyBorder="1" applyAlignment="1" applyProtection="1">
      <alignment horizontal="center" vertical="center" wrapText="1"/>
      <protection locked="0"/>
    </xf>
    <xf numFmtId="0" fontId="56" fillId="0" borderId="13" xfId="0" applyFont="1" applyBorder="1" applyAlignment="1" applyProtection="1">
      <alignment horizontal="center" vertical="center" wrapText="1"/>
      <protection locked="0"/>
    </xf>
    <xf numFmtId="0" fontId="56" fillId="0" borderId="14" xfId="0" applyFont="1" applyBorder="1" applyAlignment="1" applyProtection="1">
      <alignment horizontal="center" vertical="center" wrapText="1"/>
      <protection locked="0"/>
    </xf>
    <xf numFmtId="0" fontId="56" fillId="0" borderId="15" xfId="0" applyFont="1" applyBorder="1" applyAlignment="1" applyProtection="1">
      <alignment horizontal="center" vertical="center" wrapText="1"/>
      <protection locked="0"/>
    </xf>
    <xf numFmtId="0" fontId="56" fillId="0" borderId="16" xfId="0" applyFont="1" applyBorder="1" applyAlignment="1" applyProtection="1">
      <alignment horizontal="center" vertical="center" wrapText="1"/>
      <protection locked="0"/>
    </xf>
    <xf numFmtId="0" fontId="56" fillId="0" borderId="17" xfId="0" applyFont="1" applyBorder="1" applyAlignment="1" applyProtection="1">
      <alignment horizontal="center" vertical="center" wrapText="1"/>
      <protection locked="0"/>
    </xf>
    <xf numFmtId="0" fontId="56" fillId="0" borderId="7" xfId="0" applyFont="1" applyBorder="1" applyAlignment="1" applyProtection="1">
      <alignment horizontal="center" vertical="center" wrapText="1"/>
      <protection locked="0"/>
    </xf>
    <xf numFmtId="0" fontId="56" fillId="0" borderId="8" xfId="0" applyFont="1" applyBorder="1" applyAlignment="1" applyProtection="1">
      <alignment horizontal="center" vertical="center" wrapText="1"/>
      <protection locked="0"/>
    </xf>
    <xf numFmtId="0" fontId="56" fillId="0" borderId="9" xfId="0" applyFont="1" applyBorder="1" applyAlignment="1" applyProtection="1">
      <alignment horizontal="center" vertical="center" wrapText="1"/>
      <protection locked="0"/>
    </xf>
    <xf numFmtId="0" fontId="57" fillId="0" borderId="7" xfId="0" applyFont="1" applyBorder="1" applyAlignment="1" applyProtection="1">
      <alignment horizontal="center" vertical="center"/>
      <protection locked="0"/>
    </xf>
    <xf numFmtId="0" fontId="57" fillId="0" borderId="8" xfId="0" applyFont="1" applyBorder="1" applyAlignment="1" applyProtection="1">
      <alignment horizontal="center" vertical="center"/>
      <protection locked="0"/>
    </xf>
    <xf numFmtId="0" fontId="57" fillId="0" borderId="9" xfId="0" applyFont="1" applyBorder="1" applyAlignment="1" applyProtection="1">
      <alignment horizontal="center" vertical="center"/>
      <protection locked="0"/>
    </xf>
    <xf numFmtId="0" fontId="7" fillId="4" borderId="29" xfId="0" applyFont="1" applyFill="1" applyBorder="1" applyAlignment="1">
      <alignment horizontal="center" vertical="center" wrapText="1"/>
    </xf>
    <xf numFmtId="0" fontId="7" fillId="4" borderId="45" xfId="0" applyFont="1" applyFill="1" applyBorder="1" applyAlignment="1">
      <alignment horizontal="center" vertical="center" wrapText="1"/>
    </xf>
    <xf numFmtId="0" fontId="7" fillId="4" borderId="41" xfId="0" applyFont="1" applyFill="1" applyBorder="1" applyAlignment="1">
      <alignment horizontal="center" vertical="center" wrapText="1"/>
    </xf>
    <xf numFmtId="0" fontId="7" fillId="4" borderId="42" xfId="0" applyFont="1" applyFill="1" applyBorder="1" applyAlignment="1">
      <alignment horizontal="center" vertical="center" wrapText="1"/>
    </xf>
    <xf numFmtId="0" fontId="58" fillId="0" borderId="63" xfId="0" applyFont="1" applyBorder="1" applyAlignment="1" applyProtection="1">
      <alignment horizontal="center" vertical="center"/>
      <protection locked="0"/>
    </xf>
    <xf numFmtId="0" fontId="58" fillId="0" borderId="18" xfId="0" applyFont="1" applyBorder="1" applyAlignment="1">
      <alignment horizontal="justify" vertical="center" wrapText="1"/>
    </xf>
    <xf numFmtId="0" fontId="58" fillId="0" borderId="34" xfId="0" applyFont="1" applyBorder="1" applyAlignment="1" applyProtection="1">
      <alignment horizontal="center" vertical="center"/>
      <protection locked="0"/>
    </xf>
    <xf numFmtId="0" fontId="58" fillId="0" borderId="36" xfId="0" applyFont="1" applyBorder="1" applyAlignment="1">
      <alignment horizontal="justify" vertical="center" wrapText="1"/>
    </xf>
    <xf numFmtId="0" fontId="59" fillId="8" borderId="33" xfId="0" applyFont="1" applyFill="1" applyBorder="1" applyAlignment="1" applyProtection="1">
      <alignment horizontal="center" vertical="center" wrapText="1"/>
      <protection locked="0"/>
    </xf>
    <xf numFmtId="0" fontId="59" fillId="8" borderId="44" xfId="0" applyFont="1" applyFill="1" applyBorder="1" applyAlignment="1" applyProtection="1">
      <alignment horizontal="center" vertical="center" wrapText="1"/>
      <protection locked="0"/>
    </xf>
    <xf numFmtId="0" fontId="58" fillId="0" borderId="22" xfId="0" applyFont="1" applyBorder="1" applyAlignment="1" applyProtection="1">
      <alignment horizontal="center" vertical="center"/>
      <protection locked="0"/>
    </xf>
    <xf numFmtId="0" fontId="58" fillId="0" borderId="24" xfId="0" applyFont="1" applyBorder="1" applyAlignment="1">
      <alignment horizontal="justify" vertical="center" wrapText="1"/>
    </xf>
    <xf numFmtId="0" fontId="58" fillId="0" borderId="63" xfId="0" applyFont="1" applyBorder="1" applyAlignment="1" applyProtection="1">
      <alignment horizontal="center" vertical="center" wrapText="1"/>
      <protection locked="0"/>
    </xf>
    <xf numFmtId="0" fontId="59" fillId="7" borderId="24" xfId="0" applyFont="1" applyFill="1" applyBorder="1" applyAlignment="1" applyProtection="1">
      <alignment horizontal="center" vertical="center" wrapText="1"/>
      <protection locked="0"/>
    </xf>
    <xf numFmtId="0" fontId="59" fillId="7" borderId="36" xfId="0" applyFont="1" applyFill="1" applyBorder="1" applyAlignment="1" applyProtection="1">
      <alignment horizontal="center" vertical="center" wrapText="1"/>
      <protection locked="0"/>
    </xf>
    <xf numFmtId="0" fontId="59" fillId="8" borderId="27" xfId="0" applyFont="1" applyFill="1" applyBorder="1" applyAlignment="1" applyProtection="1">
      <alignment horizontal="center" vertical="center" wrapText="1"/>
      <protection locked="0"/>
    </xf>
    <xf numFmtId="0" fontId="59" fillId="8" borderId="37" xfId="0" applyFont="1" applyFill="1" applyBorder="1" applyAlignment="1" applyProtection="1">
      <alignment horizontal="center" vertical="center" wrapText="1"/>
      <protection locked="0"/>
    </xf>
    <xf numFmtId="0" fontId="59" fillId="8" borderId="28" xfId="0" applyFont="1" applyFill="1" applyBorder="1" applyAlignment="1" applyProtection="1">
      <alignment horizontal="center" vertical="center" wrapText="1"/>
      <protection locked="0"/>
    </xf>
    <xf numFmtId="0" fontId="59" fillId="8" borderId="2" xfId="0" applyFont="1" applyFill="1" applyBorder="1" applyAlignment="1" applyProtection="1">
      <alignment horizontal="center" vertical="center" wrapText="1"/>
      <protection locked="0"/>
    </xf>
    <xf numFmtId="0" fontId="59" fillId="8" borderId="29" xfId="0" applyFont="1" applyFill="1" applyBorder="1" applyAlignment="1" applyProtection="1">
      <alignment horizontal="center" vertical="center" wrapText="1"/>
      <protection locked="0"/>
    </xf>
    <xf numFmtId="0" fontId="59" fillId="8" borderId="30" xfId="0" applyFont="1" applyFill="1" applyBorder="1" applyAlignment="1" applyProtection="1">
      <alignment horizontal="center" vertical="center" wrapText="1"/>
      <protection locked="0"/>
    </xf>
    <xf numFmtId="0" fontId="59" fillId="8" borderId="41" xfId="0" applyFont="1" applyFill="1" applyBorder="1" applyAlignment="1" applyProtection="1">
      <alignment horizontal="center" vertical="center" wrapText="1"/>
      <protection locked="0"/>
    </xf>
    <xf numFmtId="0" fontId="59" fillId="8" borderId="31" xfId="0" applyFont="1" applyFill="1" applyBorder="1" applyAlignment="1" applyProtection="1">
      <alignment horizontal="center" vertical="center" wrapText="1"/>
      <protection locked="0"/>
    </xf>
    <xf numFmtId="0" fontId="59" fillId="8" borderId="42" xfId="0" applyFont="1" applyFill="1" applyBorder="1" applyAlignment="1" applyProtection="1">
      <alignment horizontal="center" vertical="center" wrapText="1"/>
      <protection locked="0"/>
    </xf>
    <xf numFmtId="0" fontId="8" fillId="7" borderId="22" xfId="0" applyFont="1" applyFill="1" applyBorder="1" applyAlignment="1" applyProtection="1">
      <alignment horizontal="center" vertical="center" wrapText="1"/>
      <protection locked="0"/>
    </xf>
    <xf numFmtId="0" fontId="8" fillId="7" borderId="34" xfId="0" applyFont="1" applyFill="1" applyBorder="1" applyAlignment="1" applyProtection="1">
      <alignment horizontal="center" vertical="center" wrapText="1"/>
      <protection locked="0"/>
    </xf>
    <xf numFmtId="0" fontId="8" fillId="7" borderId="24" xfId="0" applyFont="1" applyFill="1" applyBorder="1" applyAlignment="1" applyProtection="1">
      <alignment horizontal="center" vertical="center" wrapText="1"/>
      <protection locked="0"/>
    </xf>
    <xf numFmtId="0" fontId="8" fillId="7" borderId="36" xfId="0" applyFont="1" applyFill="1" applyBorder="1" applyAlignment="1" applyProtection="1">
      <alignment horizontal="center" vertical="center" wrapText="1"/>
      <protection locked="0"/>
    </xf>
    <xf numFmtId="0" fontId="8" fillId="7" borderId="25"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8" fillId="7" borderId="26" xfId="0" applyFont="1" applyFill="1" applyBorder="1" applyAlignment="1" applyProtection="1">
      <alignment horizontal="center" vertical="center" wrapText="1"/>
      <protection locked="0"/>
    </xf>
    <xf numFmtId="0" fontId="8" fillId="7" borderId="18" xfId="0" applyFont="1" applyFill="1" applyBorder="1" applyAlignment="1" applyProtection="1">
      <alignment horizontal="left"/>
      <protection locked="0"/>
    </xf>
    <xf numFmtId="0" fontId="8" fillId="0" borderId="19" xfId="0" applyFont="1" applyBorder="1" applyAlignment="1" applyProtection="1">
      <alignment horizontal="left"/>
      <protection locked="0"/>
    </xf>
    <xf numFmtId="0" fontId="8" fillId="0" borderId="20" xfId="0" applyFont="1" applyBorder="1" applyAlignment="1" applyProtection="1">
      <alignment horizontal="left"/>
      <protection locked="0"/>
    </xf>
    <xf numFmtId="0" fontId="8" fillId="0" borderId="21" xfId="0" applyFont="1" applyBorder="1" applyAlignment="1" applyProtection="1">
      <alignment horizontal="left"/>
      <protection locked="0"/>
    </xf>
    <xf numFmtId="14" fontId="8" fillId="0" borderId="19" xfId="0" applyNumberFormat="1" applyFont="1" applyBorder="1" applyAlignment="1" applyProtection="1">
      <alignment horizontal="left"/>
      <protection locked="0"/>
    </xf>
    <xf numFmtId="0" fontId="8" fillId="5" borderId="7" xfId="0" applyFont="1" applyFill="1" applyBorder="1" applyAlignment="1" applyProtection="1">
      <alignment horizontal="center"/>
      <protection locked="0"/>
    </xf>
    <xf numFmtId="0" fontId="8" fillId="5" borderId="8" xfId="0" applyFont="1" applyFill="1" applyBorder="1" applyAlignment="1" applyProtection="1">
      <alignment horizontal="center"/>
      <protection locked="0"/>
    </xf>
    <xf numFmtId="0" fontId="8" fillId="5" borderId="9" xfId="0" applyFont="1" applyFill="1" applyBorder="1" applyAlignment="1" applyProtection="1">
      <alignment horizontal="center"/>
      <protection locked="0"/>
    </xf>
    <xf numFmtId="0" fontId="8" fillId="7" borderId="7" xfId="0" applyFont="1" applyFill="1" applyBorder="1" applyAlignment="1" applyProtection="1">
      <alignment horizontal="center" vertical="center"/>
      <protection locked="0"/>
    </xf>
    <xf numFmtId="0" fontId="8" fillId="7" borderId="8" xfId="0" applyFont="1" applyFill="1" applyBorder="1" applyAlignment="1" applyProtection="1">
      <alignment horizontal="center" vertical="center"/>
      <protection locked="0"/>
    </xf>
    <xf numFmtId="0" fontId="8" fillId="7" borderId="9" xfId="0" applyFont="1" applyFill="1" applyBorder="1" applyAlignment="1" applyProtection="1">
      <alignment horizontal="center" vertical="center"/>
      <protection locked="0"/>
    </xf>
    <xf numFmtId="0" fontId="59" fillId="8" borderId="8" xfId="0" applyFont="1" applyFill="1" applyBorder="1" applyAlignment="1" applyProtection="1">
      <alignment horizontal="center" vertical="center"/>
      <protection locked="0"/>
    </xf>
    <xf numFmtId="0" fontId="59" fillId="8" borderId="9" xfId="0" applyFont="1" applyFill="1" applyBorder="1" applyAlignment="1" applyProtection="1">
      <alignment horizontal="center" vertical="center"/>
      <protection locked="0"/>
    </xf>
    <xf numFmtId="0" fontId="8" fillId="7" borderId="23" xfId="0" applyFont="1" applyFill="1" applyBorder="1" applyAlignment="1" applyProtection="1">
      <alignment horizontal="center" vertical="center"/>
      <protection locked="0"/>
    </xf>
    <xf numFmtId="0" fontId="8" fillId="7" borderId="35" xfId="0" applyFont="1" applyFill="1" applyBorder="1" applyAlignment="1" applyProtection="1">
      <alignment horizontal="center" vertical="center"/>
      <protection locked="0"/>
    </xf>
    <xf numFmtId="0" fontId="58" fillId="0" borderId="1" xfId="0" applyFont="1" applyBorder="1" applyAlignment="1" applyProtection="1">
      <alignment horizontal="center"/>
      <protection locked="0"/>
    </xf>
    <xf numFmtId="0" fontId="58" fillId="0" borderId="2" xfId="0" applyFont="1" applyBorder="1" applyAlignment="1" applyProtection="1">
      <alignment horizontal="center"/>
      <protection locked="0"/>
    </xf>
    <xf numFmtId="0" fontId="58" fillId="0" borderId="3" xfId="0" applyFont="1" applyBorder="1" applyAlignment="1" applyProtection="1">
      <alignment horizontal="center"/>
      <protection locked="0"/>
    </xf>
    <xf numFmtId="0" fontId="58" fillId="0" borderId="10" xfId="0" applyFont="1" applyBorder="1" applyAlignment="1" applyProtection="1">
      <alignment horizontal="center"/>
      <protection locked="0"/>
    </xf>
    <xf numFmtId="0" fontId="58" fillId="0" borderId="0" xfId="0" applyFont="1" applyAlignment="1" applyProtection="1">
      <alignment horizontal="center"/>
      <protection locked="0"/>
    </xf>
    <xf numFmtId="0" fontId="58" fillId="0" borderId="11" xfId="0" applyFont="1" applyBorder="1" applyAlignment="1" applyProtection="1">
      <alignment horizontal="center"/>
      <protection locked="0"/>
    </xf>
    <xf numFmtId="0" fontId="58" fillId="0" borderId="15" xfId="0" applyFont="1" applyBorder="1" applyAlignment="1" applyProtection="1">
      <alignment horizontal="center"/>
      <protection locked="0"/>
    </xf>
    <xf numFmtId="0" fontId="58" fillId="0" borderId="16" xfId="0" applyFont="1" applyBorder="1" applyAlignment="1" applyProtection="1">
      <alignment horizontal="center"/>
      <protection locked="0"/>
    </xf>
    <xf numFmtId="0" fontId="58" fillId="0" borderId="17" xfId="0" applyFont="1" applyBorder="1" applyAlignment="1" applyProtection="1">
      <alignment horizontal="center"/>
      <protection locked="0"/>
    </xf>
    <xf numFmtId="0" fontId="8" fillId="0" borderId="4" xfId="0" applyFont="1" applyBorder="1" applyAlignment="1" applyProtection="1">
      <alignment horizontal="center" vertical="center"/>
      <protection locked="0"/>
    </xf>
    <xf numFmtId="0" fontId="8" fillId="0" borderId="5" xfId="0" applyFont="1" applyBorder="1" applyAlignment="1" applyProtection="1">
      <alignment horizontal="center" vertical="center"/>
      <protection locked="0"/>
    </xf>
    <xf numFmtId="0" fontId="8" fillId="0" borderId="6" xfId="0" applyFont="1" applyBorder="1" applyAlignment="1" applyProtection="1">
      <alignment horizontal="center" vertical="center"/>
      <protection locked="0"/>
    </xf>
    <xf numFmtId="0" fontId="8" fillId="0" borderId="7" xfId="0" applyFont="1" applyBorder="1" applyAlignment="1" applyProtection="1">
      <alignment horizontal="center" vertical="center"/>
      <protection locked="0"/>
    </xf>
    <xf numFmtId="0" fontId="8" fillId="0" borderId="8" xfId="0" applyFont="1" applyBorder="1" applyAlignment="1" applyProtection="1">
      <alignment horizontal="center" vertical="center"/>
      <protection locked="0"/>
    </xf>
    <xf numFmtId="0" fontId="8" fillId="0" borderId="9" xfId="0" applyFont="1" applyBorder="1" applyAlignment="1" applyProtection="1">
      <alignment horizontal="center" vertical="center"/>
      <protection locked="0"/>
    </xf>
    <xf numFmtId="0" fontId="8" fillId="0" borderId="12" xfId="0" applyFont="1" applyBorder="1" applyAlignment="1" applyProtection="1">
      <alignment horizontal="center" vertical="center" wrapText="1"/>
      <protection locked="0"/>
    </xf>
    <xf numFmtId="0" fontId="8" fillId="0" borderId="13" xfId="0" applyFont="1" applyBorder="1" applyAlignment="1" applyProtection="1">
      <alignment horizontal="center" vertical="center" wrapText="1"/>
      <protection locked="0"/>
    </xf>
    <xf numFmtId="0" fontId="8" fillId="0" borderId="14" xfId="0" applyFont="1" applyBorder="1" applyAlignment="1" applyProtection="1">
      <alignment horizontal="center" vertical="center" wrapText="1"/>
      <protection locked="0"/>
    </xf>
    <xf numFmtId="0" fontId="8" fillId="0" borderId="15" xfId="0" applyFont="1" applyBorder="1" applyAlignment="1" applyProtection="1">
      <alignment horizontal="center" vertical="center" wrapText="1"/>
      <protection locked="0"/>
    </xf>
    <xf numFmtId="0" fontId="8" fillId="0" borderId="16" xfId="0" applyFont="1" applyBorder="1" applyAlignment="1" applyProtection="1">
      <alignment horizontal="center" vertical="center" wrapText="1"/>
      <protection locked="0"/>
    </xf>
    <xf numFmtId="0" fontId="8" fillId="0" borderId="17" xfId="0" applyFont="1" applyBorder="1" applyAlignment="1" applyProtection="1">
      <alignment horizontal="center" vertical="center" wrapText="1"/>
      <protection locked="0"/>
    </xf>
    <xf numFmtId="0" fontId="8" fillId="0" borderId="7" xfId="0" applyFont="1" applyBorder="1" applyAlignment="1" applyProtection="1">
      <alignment horizontal="center" vertical="center" wrapText="1"/>
      <protection locked="0"/>
    </xf>
    <xf numFmtId="0" fontId="8" fillId="0" borderId="8" xfId="0" applyFont="1" applyBorder="1" applyAlignment="1" applyProtection="1">
      <alignment horizontal="center" vertical="center" wrapText="1"/>
      <protection locked="0"/>
    </xf>
    <xf numFmtId="0" fontId="8" fillId="0" borderId="9" xfId="0" applyFont="1" applyBorder="1" applyAlignment="1" applyProtection="1">
      <alignment horizontal="center" vertical="center" wrapText="1"/>
      <protection locked="0"/>
    </xf>
    <xf numFmtId="0" fontId="59" fillId="0" borderId="7" xfId="0" applyFont="1" applyBorder="1" applyAlignment="1" applyProtection="1">
      <alignment horizontal="center" vertical="center"/>
      <protection locked="0"/>
    </xf>
    <xf numFmtId="0" fontId="59" fillId="0" borderId="8" xfId="0" applyFont="1" applyBorder="1" applyAlignment="1" applyProtection="1">
      <alignment horizontal="center" vertical="center"/>
      <protection locked="0"/>
    </xf>
    <xf numFmtId="0" fontId="59" fillId="0" borderId="9" xfId="0" applyFont="1" applyBorder="1" applyAlignment="1" applyProtection="1">
      <alignment horizontal="center" vertical="center"/>
      <protection locked="0"/>
    </xf>
    <xf numFmtId="0" fontId="58" fillId="0" borderId="46" xfId="0" applyFont="1" applyBorder="1" applyAlignment="1" applyProtection="1">
      <alignment horizontal="center" vertical="center"/>
      <protection locked="0"/>
    </xf>
    <xf numFmtId="0" fontId="58" fillId="0" borderId="53" xfId="0" applyFont="1" applyBorder="1" applyAlignment="1" applyProtection="1">
      <alignment horizontal="center" vertical="center"/>
      <protection locked="0"/>
    </xf>
    <xf numFmtId="0" fontId="58" fillId="0" borderId="51" xfId="0" applyFont="1" applyBorder="1" applyAlignment="1" applyProtection="1">
      <alignment horizontal="center" vertical="center"/>
      <protection locked="0"/>
    </xf>
    <xf numFmtId="0" fontId="58" fillId="0" borderId="31" xfId="0" applyFont="1" applyBorder="1" applyAlignment="1" applyProtection="1">
      <alignment horizontal="justify" vertical="center" wrapText="1"/>
      <protection locked="0"/>
    </xf>
    <xf numFmtId="0" fontId="58" fillId="0" borderId="30" xfId="0" applyFont="1" applyBorder="1" applyAlignment="1" applyProtection="1">
      <alignment horizontal="justify" vertical="center" wrapText="1"/>
      <protection locked="0"/>
    </xf>
    <xf numFmtId="0" fontId="58" fillId="0" borderId="42" xfId="0" applyFont="1" applyBorder="1" applyAlignment="1" applyProtection="1">
      <alignment horizontal="justify" vertical="center" wrapText="1"/>
      <protection locked="0"/>
    </xf>
    <xf numFmtId="0" fontId="58" fillId="0" borderId="56" xfId="0" applyFont="1" applyBorder="1" applyAlignment="1" applyProtection="1">
      <alignment horizontal="center" vertical="center"/>
      <protection locked="0"/>
    </xf>
    <xf numFmtId="0" fontId="58" fillId="0" borderId="34" xfId="0" applyFont="1" applyBorder="1" applyAlignment="1" applyProtection="1">
      <alignment horizontal="center" vertical="center" wrapText="1"/>
      <protection locked="0"/>
    </xf>
    <xf numFmtId="0" fontId="8" fillId="7" borderId="23" xfId="0" applyFont="1" applyFill="1" applyBorder="1" applyAlignment="1" applyProtection="1">
      <alignment horizontal="center" vertical="center" wrapText="1"/>
      <protection locked="0"/>
    </xf>
    <xf numFmtId="0" fontId="8" fillId="7" borderId="35" xfId="0" applyFont="1" applyFill="1" applyBorder="1" applyAlignment="1" applyProtection="1">
      <alignment horizontal="center" vertical="center" wrapText="1"/>
      <protection locked="0"/>
    </xf>
    <xf numFmtId="0" fontId="13" fillId="0" borderId="18" xfId="0" applyFont="1" applyBorder="1" applyAlignment="1">
      <alignment horizontal="center" vertical="center"/>
    </xf>
    <xf numFmtId="0" fontId="31" fillId="0" borderId="18" xfId="0" applyFont="1" applyBorder="1" applyAlignment="1" applyProtection="1">
      <alignment horizontal="center"/>
      <protection locked="0"/>
    </xf>
    <xf numFmtId="0" fontId="31" fillId="0" borderId="18" xfId="0" applyFont="1" applyBorder="1" applyAlignment="1" applyProtection="1">
      <alignment horizontal="center" vertical="center" wrapText="1"/>
      <protection locked="0"/>
    </xf>
    <xf numFmtId="0" fontId="31" fillId="0" borderId="18" xfId="0" applyFont="1" applyBorder="1" applyAlignment="1" applyProtection="1">
      <alignment horizontal="left" vertical="center" wrapText="1"/>
      <protection locked="0"/>
    </xf>
    <xf numFmtId="0" fontId="31" fillId="0" borderId="18" xfId="0" applyFont="1" applyBorder="1" applyAlignment="1" applyProtection="1">
      <alignment horizontal="center" vertical="center"/>
      <protection locked="0"/>
    </xf>
    <xf numFmtId="0" fontId="31" fillId="0" borderId="18" xfId="1" applyNumberFormat="1" applyFont="1" applyBorder="1" applyAlignment="1" applyProtection="1">
      <alignment horizontal="center" vertical="center"/>
    </xf>
    <xf numFmtId="9" fontId="31" fillId="0" borderId="18" xfId="0" applyNumberFormat="1" applyFont="1" applyBorder="1" applyAlignment="1">
      <alignment horizontal="center" vertical="center"/>
    </xf>
    <xf numFmtId="0" fontId="31" fillId="0" borderId="47" xfId="0" applyFont="1" applyBorder="1" applyAlignment="1" applyProtection="1">
      <alignment horizontal="center" vertical="center"/>
      <protection locked="0"/>
    </xf>
    <xf numFmtId="0" fontId="31" fillId="0" borderId="30" xfId="0" applyFont="1" applyBorder="1" applyAlignment="1" applyProtection="1">
      <alignment horizontal="center" vertical="center"/>
      <protection locked="0"/>
    </xf>
    <xf numFmtId="0" fontId="31" fillId="0" borderId="48" xfId="0" applyFont="1" applyBorder="1" applyAlignment="1" applyProtection="1">
      <alignment horizontal="center" vertical="center"/>
      <protection locked="0"/>
    </xf>
    <xf numFmtId="0" fontId="31" fillId="0" borderId="31" xfId="0" applyFont="1" applyBorder="1" applyAlignment="1" applyProtection="1">
      <alignment horizontal="center"/>
      <protection locked="0"/>
    </xf>
    <xf numFmtId="0" fontId="31" fillId="0" borderId="31" xfId="0" applyFont="1" applyBorder="1" applyAlignment="1" applyProtection="1">
      <alignment horizontal="left" vertical="center" wrapText="1"/>
      <protection locked="0"/>
    </xf>
    <xf numFmtId="0" fontId="31" fillId="0" borderId="42" xfId="0" applyFont="1" applyBorder="1" applyAlignment="1" applyProtection="1">
      <alignment horizontal="left" vertical="center" wrapText="1"/>
      <protection locked="0"/>
    </xf>
    <xf numFmtId="0" fontId="31" fillId="0" borderId="50" xfId="0" applyFont="1" applyBorder="1" applyAlignment="1" applyProtection="1">
      <alignment horizontal="left" vertical="center" wrapText="1"/>
      <protection locked="0"/>
    </xf>
    <xf numFmtId="0" fontId="31" fillId="0" borderId="64" xfId="0" applyFont="1" applyBorder="1" applyAlignment="1" applyProtection="1">
      <alignment horizontal="left" vertical="center" wrapText="1"/>
      <protection locked="0"/>
    </xf>
    <xf numFmtId="0" fontId="31" fillId="0" borderId="30" xfId="0" applyFont="1" applyBorder="1" applyAlignment="1" applyProtection="1">
      <alignment horizontal="left" vertical="center" wrapText="1"/>
      <protection locked="0"/>
    </xf>
    <xf numFmtId="168" fontId="31" fillId="0" borderId="31" xfId="5" applyNumberFormat="1" applyFont="1" applyFill="1" applyBorder="1" applyAlignment="1" applyProtection="1">
      <alignment horizontal="center"/>
      <protection locked="0"/>
    </xf>
    <xf numFmtId="0" fontId="31" fillId="0" borderId="42" xfId="0" applyFont="1" applyBorder="1" applyAlignment="1" applyProtection="1">
      <alignment horizontal="center"/>
      <protection locked="0"/>
    </xf>
    <xf numFmtId="9" fontId="31" fillId="0" borderId="31" xfId="0" applyNumberFormat="1" applyFont="1" applyBorder="1" applyAlignment="1" applyProtection="1">
      <alignment horizontal="center" vertical="center"/>
      <protection locked="0"/>
    </xf>
    <xf numFmtId="9" fontId="31" fillId="0" borderId="42" xfId="0" applyNumberFormat="1" applyFont="1" applyBorder="1" applyAlignment="1" applyProtection="1">
      <alignment horizontal="center" vertical="center"/>
      <protection locked="0"/>
    </xf>
    <xf numFmtId="0" fontId="31" fillId="0" borderId="31" xfId="1" applyNumberFormat="1" applyFont="1" applyBorder="1" applyAlignment="1" applyProtection="1">
      <alignment horizontal="center" vertical="center"/>
    </xf>
    <xf numFmtId="0" fontId="31" fillId="0" borderId="42" xfId="1" applyNumberFormat="1" applyFont="1" applyBorder="1" applyAlignment="1" applyProtection="1">
      <alignment horizontal="center" vertical="center"/>
    </xf>
    <xf numFmtId="9" fontId="31" fillId="0" borderId="31" xfId="0" applyNumberFormat="1" applyFont="1" applyBorder="1" applyAlignment="1">
      <alignment horizontal="center" vertical="center"/>
    </xf>
    <xf numFmtId="9" fontId="31" fillId="0" borderId="42" xfId="0" applyNumberFormat="1" applyFont="1" applyBorder="1" applyAlignment="1">
      <alignment horizontal="center" vertical="center"/>
    </xf>
    <xf numFmtId="0" fontId="13" fillId="0" borderId="31" xfId="0" applyFont="1" applyBorder="1" applyAlignment="1">
      <alignment horizontal="center" vertical="center"/>
    </xf>
    <xf numFmtId="0" fontId="13" fillId="0" borderId="42" xfId="0" applyFont="1" applyBorder="1" applyAlignment="1">
      <alignment horizontal="center" vertical="center"/>
    </xf>
    <xf numFmtId="0" fontId="31" fillId="0" borderId="30" xfId="0" applyFont="1" applyBorder="1" applyAlignment="1" applyProtection="1">
      <alignment horizontal="left" vertical="center"/>
      <protection locked="0"/>
    </xf>
    <xf numFmtId="0" fontId="31" fillId="0" borderId="48" xfId="0" applyFont="1" applyBorder="1" applyAlignment="1" applyProtection="1">
      <alignment horizontal="left" vertical="center"/>
      <protection locked="0"/>
    </xf>
    <xf numFmtId="0" fontId="31" fillId="0" borderId="55" xfId="0" applyFont="1" applyBorder="1" applyAlignment="1" applyProtection="1">
      <alignment horizontal="left" vertical="center"/>
      <protection locked="0"/>
    </xf>
    <xf numFmtId="9" fontId="31" fillId="0" borderId="30" xfId="0" applyNumberFormat="1" applyFont="1" applyBorder="1" applyAlignment="1">
      <alignment horizontal="center" vertical="center"/>
    </xf>
    <xf numFmtId="0" fontId="13" fillId="0" borderId="30" xfId="0" applyFont="1" applyBorder="1" applyAlignment="1">
      <alignment horizontal="center" vertical="center"/>
    </xf>
    <xf numFmtId="0" fontId="31" fillId="0" borderId="31" xfId="1" applyNumberFormat="1" applyFont="1" applyFill="1" applyBorder="1" applyAlignment="1" applyProtection="1">
      <alignment horizontal="center" vertical="center"/>
      <protection locked="0"/>
    </xf>
    <xf numFmtId="0" fontId="31" fillId="0" borderId="42" xfId="1" applyNumberFormat="1" applyFont="1" applyFill="1" applyBorder="1" applyAlignment="1" applyProtection="1">
      <alignment horizontal="center" vertical="center"/>
      <protection locked="0"/>
    </xf>
    <xf numFmtId="168" fontId="31" fillId="0" borderId="42" xfId="5" applyNumberFormat="1" applyFont="1" applyFill="1" applyBorder="1" applyAlignment="1" applyProtection="1">
      <alignment horizontal="center"/>
      <protection locked="0"/>
    </xf>
    <xf numFmtId="0" fontId="31" fillId="0" borderId="30" xfId="1" applyNumberFormat="1" applyFont="1" applyFill="1" applyBorder="1" applyAlignment="1" applyProtection="1">
      <alignment horizontal="center" vertical="center"/>
      <protection locked="0"/>
    </xf>
    <xf numFmtId="168" fontId="31" fillId="0" borderId="31" xfId="5" applyNumberFormat="1" applyFont="1" applyFill="1" applyBorder="1" applyAlignment="1" applyProtection="1">
      <alignment horizontal="center" vertical="center"/>
      <protection locked="0"/>
    </xf>
    <xf numFmtId="168" fontId="31" fillId="0" borderId="30" xfId="5" applyNumberFormat="1" applyFont="1" applyFill="1" applyBorder="1" applyAlignment="1" applyProtection="1">
      <alignment horizontal="center" vertical="center"/>
      <protection locked="0"/>
    </xf>
    <xf numFmtId="168" fontId="31" fillId="0" borderId="42" xfId="5" applyNumberFormat="1" applyFont="1" applyFill="1" applyBorder="1" applyAlignment="1" applyProtection="1">
      <alignment horizontal="center" vertical="center"/>
      <protection locked="0"/>
    </xf>
    <xf numFmtId="0" fontId="31" fillId="0" borderId="31" xfId="0" applyFont="1" applyBorder="1" applyAlignment="1" applyProtection="1">
      <alignment horizontal="center" vertical="center"/>
      <protection locked="0"/>
    </xf>
    <xf numFmtId="0" fontId="31" fillId="0" borderId="42" xfId="0" applyFont="1" applyBorder="1" applyAlignment="1" applyProtection="1">
      <alignment horizontal="center" vertical="center"/>
      <protection locked="0"/>
    </xf>
    <xf numFmtId="0" fontId="63" fillId="7" borderId="24" xfId="0" applyFont="1" applyFill="1" applyBorder="1" applyAlignment="1" applyProtection="1">
      <alignment horizontal="center" vertical="center" wrapText="1"/>
      <protection locked="0"/>
    </xf>
    <xf numFmtId="0" fontId="63" fillId="7" borderId="36" xfId="0" applyFont="1" applyFill="1" applyBorder="1" applyAlignment="1" applyProtection="1">
      <alignment horizontal="center" vertical="center" wrapText="1"/>
      <protection locked="0"/>
    </xf>
    <xf numFmtId="0" fontId="63" fillId="8" borderId="27" xfId="0" applyFont="1" applyFill="1" applyBorder="1" applyAlignment="1" applyProtection="1">
      <alignment horizontal="center" vertical="center" wrapText="1"/>
      <protection locked="0"/>
    </xf>
    <xf numFmtId="0" fontId="63" fillId="8" borderId="37" xfId="0" applyFont="1" applyFill="1" applyBorder="1" applyAlignment="1" applyProtection="1">
      <alignment horizontal="center" vertical="center" wrapText="1"/>
      <protection locked="0"/>
    </xf>
    <xf numFmtId="0" fontId="63" fillId="8" borderId="28" xfId="0" applyFont="1" applyFill="1" applyBorder="1" applyAlignment="1" applyProtection="1">
      <alignment horizontal="center" vertical="center" wrapText="1"/>
      <protection locked="0"/>
    </xf>
    <xf numFmtId="0" fontId="63" fillId="8" borderId="2" xfId="0" applyFont="1" applyFill="1" applyBorder="1" applyAlignment="1" applyProtection="1">
      <alignment horizontal="center" vertical="center" wrapText="1"/>
      <protection locked="0"/>
    </xf>
    <xf numFmtId="0" fontId="63" fillId="8" borderId="29" xfId="0" applyFont="1" applyFill="1" applyBorder="1" applyAlignment="1" applyProtection="1">
      <alignment horizontal="center" vertical="center" wrapText="1"/>
      <protection locked="0"/>
    </xf>
    <xf numFmtId="0" fontId="63" fillId="8" borderId="30" xfId="0" applyFont="1" applyFill="1" applyBorder="1" applyAlignment="1" applyProtection="1">
      <alignment horizontal="center" vertical="center" wrapText="1"/>
      <protection locked="0"/>
    </xf>
    <xf numFmtId="0" fontId="63" fillId="8" borderId="41" xfId="0" applyFont="1" applyFill="1" applyBorder="1" applyAlignment="1" applyProtection="1">
      <alignment horizontal="center" vertical="center" wrapText="1"/>
      <protection locked="0"/>
    </xf>
    <xf numFmtId="0" fontId="63" fillId="8" borderId="31" xfId="0" applyFont="1" applyFill="1" applyBorder="1" applyAlignment="1" applyProtection="1">
      <alignment horizontal="center" vertical="center" wrapText="1"/>
      <protection locked="0"/>
    </xf>
    <xf numFmtId="0" fontId="63" fillId="8" borderId="42" xfId="0" applyFont="1" applyFill="1" applyBorder="1" applyAlignment="1" applyProtection="1">
      <alignment horizontal="center" vertical="center" wrapText="1"/>
      <protection locked="0"/>
    </xf>
    <xf numFmtId="0" fontId="31" fillId="0" borderId="42" xfId="0" applyFont="1" applyBorder="1" applyAlignment="1" applyProtection="1">
      <alignment horizontal="left" vertical="center"/>
      <protection locked="0"/>
    </xf>
    <xf numFmtId="0" fontId="31" fillId="0" borderId="64" xfId="0" applyFont="1" applyBorder="1" applyAlignment="1" applyProtection="1">
      <alignment horizontal="left" vertical="center"/>
      <protection locked="0"/>
    </xf>
    <xf numFmtId="0" fontId="31" fillId="0" borderId="30" xfId="1" applyNumberFormat="1" applyFont="1" applyBorder="1" applyAlignment="1" applyProtection="1">
      <alignment horizontal="center" vertical="center"/>
    </xf>
    <xf numFmtId="0" fontId="56" fillId="7" borderId="23" xfId="0" applyFont="1" applyFill="1" applyBorder="1" applyAlignment="1" applyProtection="1">
      <alignment horizontal="center" vertical="center"/>
      <protection locked="0"/>
    </xf>
    <xf numFmtId="0" fontId="21" fillId="7" borderId="35" xfId="0" applyFont="1" applyFill="1" applyBorder="1" applyAlignment="1" applyProtection="1">
      <alignment horizontal="center" vertical="center"/>
      <protection locked="0"/>
    </xf>
    <xf numFmtId="0" fontId="31" fillId="7" borderId="18" xfId="0" applyFont="1" applyFill="1" applyBorder="1" applyAlignment="1" applyProtection="1">
      <alignment horizontal="left"/>
      <protection locked="0"/>
    </xf>
    <xf numFmtId="0" fontId="61" fillId="5" borderId="7" xfId="0" applyFont="1" applyFill="1" applyBorder="1" applyAlignment="1" applyProtection="1">
      <alignment horizontal="center"/>
      <protection locked="0"/>
    </xf>
    <xf numFmtId="0" fontId="61" fillId="5" borderId="8" xfId="0" applyFont="1" applyFill="1" applyBorder="1" applyAlignment="1" applyProtection="1">
      <alignment horizontal="center"/>
      <protection locked="0"/>
    </xf>
    <xf numFmtId="0" fontId="61" fillId="5" borderId="9" xfId="0" applyFont="1" applyFill="1" applyBorder="1" applyAlignment="1" applyProtection="1">
      <alignment horizontal="center"/>
      <protection locked="0"/>
    </xf>
    <xf numFmtId="0" fontId="62" fillId="7" borderId="7" xfId="0" applyFont="1" applyFill="1" applyBorder="1" applyAlignment="1" applyProtection="1">
      <alignment horizontal="center" vertical="center"/>
      <protection locked="0"/>
    </xf>
    <xf numFmtId="0" fontId="62" fillId="7" borderId="8" xfId="0" applyFont="1" applyFill="1" applyBorder="1" applyAlignment="1" applyProtection="1">
      <alignment horizontal="center" vertical="center"/>
      <protection locked="0"/>
    </xf>
    <xf numFmtId="0" fontId="62" fillId="7" borderId="9" xfId="0" applyFont="1" applyFill="1" applyBorder="1" applyAlignment="1" applyProtection="1">
      <alignment horizontal="center" vertical="center"/>
      <protection locked="0"/>
    </xf>
    <xf numFmtId="0" fontId="13" fillId="8" borderId="8" xfId="0" applyFont="1" applyFill="1" applyBorder="1" applyAlignment="1" applyProtection="1">
      <alignment horizontal="center" vertical="center"/>
      <protection locked="0"/>
    </xf>
    <xf numFmtId="0" fontId="13" fillId="8" borderId="9" xfId="0" applyFont="1" applyFill="1" applyBorder="1" applyAlignment="1" applyProtection="1">
      <alignment horizontal="center" vertical="center"/>
      <protection locked="0"/>
    </xf>
    <xf numFmtId="0" fontId="21" fillId="7" borderId="22" xfId="0" applyFont="1" applyFill="1" applyBorder="1" applyAlignment="1" applyProtection="1">
      <alignment horizontal="center" vertical="center" wrapText="1"/>
      <protection locked="0"/>
    </xf>
    <xf numFmtId="0" fontId="21" fillId="7" borderId="34" xfId="0" applyFont="1" applyFill="1" applyBorder="1" applyAlignment="1" applyProtection="1">
      <alignment horizontal="center" vertical="center" wrapText="1"/>
      <protection locked="0"/>
    </xf>
    <xf numFmtId="0" fontId="21" fillId="7" borderId="24" xfId="0" applyFont="1" applyFill="1" applyBorder="1" applyAlignment="1" applyProtection="1">
      <alignment horizontal="center" vertical="center" wrapText="1"/>
      <protection locked="0"/>
    </xf>
    <xf numFmtId="0" fontId="21" fillId="7" borderId="36" xfId="0" applyFont="1" applyFill="1" applyBorder="1" applyAlignment="1" applyProtection="1">
      <alignment horizontal="center" vertical="center" wrapText="1"/>
      <protection locked="0"/>
    </xf>
    <xf numFmtId="0" fontId="21" fillId="7" borderId="25" xfId="0" applyFont="1" applyFill="1" applyBorder="1" applyAlignment="1" applyProtection="1">
      <alignment horizontal="center" vertical="center" wrapText="1"/>
      <protection locked="0"/>
    </xf>
    <xf numFmtId="0" fontId="21" fillId="7" borderId="5" xfId="0" applyFont="1" applyFill="1" applyBorder="1" applyAlignment="1" applyProtection="1">
      <alignment horizontal="center" vertical="center" wrapText="1"/>
      <protection locked="0"/>
    </xf>
    <xf numFmtId="0" fontId="21" fillId="7" borderId="26" xfId="0" applyFont="1" applyFill="1" applyBorder="1" applyAlignment="1" applyProtection="1">
      <alignment horizontal="center" vertical="center" wrapText="1"/>
      <protection locked="0"/>
    </xf>
    <xf numFmtId="0" fontId="63" fillId="8" borderId="33" xfId="0" applyFont="1" applyFill="1" applyBorder="1" applyAlignment="1" applyProtection="1">
      <alignment horizontal="center" vertical="center" wrapText="1"/>
      <protection locked="0"/>
    </xf>
    <xf numFmtId="0" fontId="63" fillId="8" borderId="44" xfId="0" applyFont="1" applyFill="1" applyBorder="1" applyAlignment="1" applyProtection="1">
      <alignment horizontal="center" vertical="center" wrapText="1"/>
      <protection locked="0"/>
    </xf>
    <xf numFmtId="0" fontId="60" fillId="0" borderId="19" xfId="0" applyFont="1" applyBorder="1" applyAlignment="1" applyProtection="1">
      <alignment horizontal="left"/>
      <protection locked="0"/>
    </xf>
    <xf numFmtId="0" fontId="60" fillId="0" borderId="20" xfId="0" applyFont="1" applyBorder="1" applyAlignment="1" applyProtection="1">
      <alignment horizontal="left"/>
      <protection locked="0"/>
    </xf>
    <xf numFmtId="0" fontId="60" fillId="0" borderId="21" xfId="0" applyFont="1" applyBorder="1" applyAlignment="1" applyProtection="1">
      <alignment horizontal="left"/>
      <protection locked="0"/>
    </xf>
    <xf numFmtId="0" fontId="30" fillId="0" borderId="1" xfId="0" applyFont="1" applyBorder="1" applyAlignment="1" applyProtection="1">
      <alignment horizontal="center"/>
      <protection locked="0"/>
    </xf>
    <xf numFmtId="0" fontId="30" fillId="0" borderId="2" xfId="0" applyFont="1" applyBorder="1" applyAlignment="1" applyProtection="1">
      <alignment horizontal="center"/>
      <protection locked="0"/>
    </xf>
    <xf numFmtId="0" fontId="30" fillId="0" borderId="3" xfId="0" applyFont="1" applyBorder="1" applyAlignment="1" applyProtection="1">
      <alignment horizontal="center"/>
      <protection locked="0"/>
    </xf>
    <xf numFmtId="0" fontId="30" fillId="0" borderId="10" xfId="0" applyFont="1" applyBorder="1" applyAlignment="1" applyProtection="1">
      <alignment horizontal="center"/>
      <protection locked="0"/>
    </xf>
    <xf numFmtId="0" fontId="30" fillId="0" borderId="0" xfId="0" applyFont="1" applyAlignment="1" applyProtection="1">
      <alignment horizontal="center"/>
      <protection locked="0"/>
    </xf>
    <xf numFmtId="0" fontId="30" fillId="0" borderId="11" xfId="0" applyFont="1" applyBorder="1" applyAlignment="1" applyProtection="1">
      <alignment horizontal="center"/>
      <protection locked="0"/>
    </xf>
    <xf numFmtId="0" fontId="30" fillId="0" borderId="15" xfId="0" applyFont="1" applyBorder="1" applyAlignment="1" applyProtection="1">
      <alignment horizontal="center"/>
      <protection locked="0"/>
    </xf>
    <xf numFmtId="0" fontId="30" fillId="0" borderId="16" xfId="0" applyFont="1" applyBorder="1" applyAlignment="1" applyProtection="1">
      <alignment horizontal="center"/>
      <protection locked="0"/>
    </xf>
    <xf numFmtId="0" fontId="30" fillId="0" borderId="17" xfId="0" applyFont="1" applyBorder="1" applyAlignment="1" applyProtection="1">
      <alignment horizontal="center"/>
      <protection locked="0"/>
    </xf>
    <xf numFmtId="0" fontId="60" fillId="0" borderId="4" xfId="0" applyFont="1" applyBorder="1" applyAlignment="1" applyProtection="1">
      <alignment horizontal="center" vertical="center"/>
      <protection locked="0"/>
    </xf>
    <xf numFmtId="0" fontId="60" fillId="0" borderId="5" xfId="0" applyFont="1" applyBorder="1" applyAlignment="1" applyProtection="1">
      <alignment horizontal="center" vertical="center"/>
      <protection locked="0"/>
    </xf>
    <xf numFmtId="0" fontId="60" fillId="0" borderId="6" xfId="0" applyFont="1" applyBorder="1" applyAlignment="1" applyProtection="1">
      <alignment horizontal="center" vertical="center"/>
      <protection locked="0"/>
    </xf>
    <xf numFmtId="0" fontId="60" fillId="0" borderId="7" xfId="0" applyFont="1" applyBorder="1" applyAlignment="1" applyProtection="1">
      <alignment horizontal="center" vertical="center"/>
      <protection locked="0"/>
    </xf>
    <xf numFmtId="0" fontId="60" fillId="0" borderId="8" xfId="0" applyFont="1" applyBorder="1" applyAlignment="1" applyProtection="1">
      <alignment horizontal="center" vertical="center"/>
      <protection locked="0"/>
    </xf>
    <xf numFmtId="0" fontId="60" fillId="0" borderId="9" xfId="0" applyFont="1" applyBorder="1" applyAlignment="1" applyProtection="1">
      <alignment horizontal="center" vertical="center"/>
      <protection locked="0"/>
    </xf>
    <xf numFmtId="0" fontId="60" fillId="0" borderId="12" xfId="0" applyFont="1" applyBorder="1" applyAlignment="1" applyProtection="1">
      <alignment horizontal="center" vertical="center" wrapText="1"/>
      <protection locked="0"/>
    </xf>
    <xf numFmtId="0" fontId="60" fillId="0" borderId="13" xfId="0" applyFont="1" applyBorder="1" applyAlignment="1" applyProtection="1">
      <alignment horizontal="center" vertical="center" wrapText="1"/>
      <protection locked="0"/>
    </xf>
    <xf numFmtId="0" fontId="60" fillId="0" borderId="14" xfId="0" applyFont="1" applyBorder="1" applyAlignment="1" applyProtection="1">
      <alignment horizontal="center" vertical="center" wrapText="1"/>
      <protection locked="0"/>
    </xf>
    <xf numFmtId="0" fontId="60" fillId="0" borderId="15" xfId="0" applyFont="1" applyBorder="1" applyAlignment="1" applyProtection="1">
      <alignment horizontal="center" vertical="center" wrapText="1"/>
      <protection locked="0"/>
    </xf>
    <xf numFmtId="0" fontId="60" fillId="0" borderId="16" xfId="0" applyFont="1" applyBorder="1" applyAlignment="1" applyProtection="1">
      <alignment horizontal="center" vertical="center" wrapText="1"/>
      <protection locked="0"/>
    </xf>
    <xf numFmtId="0" fontId="60" fillId="0" borderId="17" xfId="0" applyFont="1" applyBorder="1" applyAlignment="1" applyProtection="1">
      <alignment horizontal="center" vertical="center" wrapText="1"/>
      <protection locked="0"/>
    </xf>
    <xf numFmtId="0" fontId="60" fillId="0" borderId="7" xfId="0" applyFont="1" applyBorder="1" applyAlignment="1" applyProtection="1">
      <alignment horizontal="center" vertical="center" wrapText="1"/>
      <protection locked="0"/>
    </xf>
    <xf numFmtId="0" fontId="60" fillId="0" borderId="8" xfId="0" applyFont="1" applyBorder="1" applyAlignment="1" applyProtection="1">
      <alignment horizontal="center" vertical="center" wrapText="1"/>
      <protection locked="0"/>
    </xf>
    <xf numFmtId="0" fontId="60" fillId="0" borderId="9" xfId="0" applyFont="1" applyBorder="1" applyAlignment="1" applyProtection="1">
      <alignment horizontal="center" vertical="center" wrapText="1"/>
      <protection locked="0"/>
    </xf>
    <xf numFmtId="0" fontId="13" fillId="0" borderId="7" xfId="0" applyFont="1" applyBorder="1" applyAlignment="1" applyProtection="1">
      <alignment horizontal="center" vertical="center"/>
      <protection locked="0"/>
    </xf>
    <xf numFmtId="0" fontId="13" fillId="0" borderId="8" xfId="0" applyFont="1" applyBorder="1" applyAlignment="1" applyProtection="1">
      <alignment horizontal="center" vertical="center"/>
      <protection locked="0"/>
    </xf>
    <xf numFmtId="0" fontId="13" fillId="0" borderId="9" xfId="0" applyFont="1" applyBorder="1" applyAlignment="1" applyProtection="1">
      <alignment horizontal="center" vertical="center"/>
      <protection locked="0"/>
    </xf>
    <xf numFmtId="0" fontId="0" fillId="0" borderId="31" xfId="0" applyBorder="1" applyAlignment="1" applyProtection="1">
      <alignment horizontal="center" vertical="center"/>
      <protection locked="0"/>
    </xf>
    <xf numFmtId="0" fontId="0" fillId="0" borderId="30" xfId="0" applyBorder="1" applyAlignment="1" applyProtection="1">
      <alignment horizontal="center" vertical="center"/>
      <protection locked="0"/>
    </xf>
    <xf numFmtId="0" fontId="5" fillId="4" borderId="29" xfId="0" applyFont="1" applyFill="1" applyBorder="1" applyAlignment="1" applyProtection="1">
      <alignment horizontal="center" vertical="center" wrapText="1"/>
      <protection locked="0"/>
    </xf>
    <xf numFmtId="0" fontId="5" fillId="4" borderId="45" xfId="0" applyFont="1" applyFill="1" applyBorder="1" applyAlignment="1" applyProtection="1">
      <alignment horizontal="center" vertical="center" wrapText="1"/>
      <protection locked="0"/>
    </xf>
    <xf numFmtId="0" fontId="5" fillId="0" borderId="10" xfId="0" applyFont="1" applyBorder="1" applyAlignment="1" applyProtection="1">
      <alignment horizontal="center" vertical="center"/>
      <protection locked="0"/>
    </xf>
    <xf numFmtId="0" fontId="5" fillId="0" borderId="15" xfId="0" applyFont="1" applyBorder="1" applyAlignment="1" applyProtection="1">
      <alignment horizontal="center" vertical="center"/>
      <protection locked="0"/>
    </xf>
    <xf numFmtId="0" fontId="5" fillId="4" borderId="2" xfId="0" applyFont="1" applyFill="1" applyBorder="1" applyAlignment="1" applyProtection="1">
      <alignment horizontal="center" vertical="center" wrapText="1"/>
      <protection locked="0"/>
    </xf>
    <xf numFmtId="0" fontId="5" fillId="4" borderId="0" xfId="0" applyFont="1" applyFill="1" applyAlignment="1" applyProtection="1">
      <alignment horizontal="center" vertical="center" wrapText="1"/>
      <protection locked="0"/>
    </xf>
    <xf numFmtId="0" fontId="0" fillId="0" borderId="42" xfId="0" applyBorder="1" applyAlignment="1" applyProtection="1">
      <alignment horizontal="center" vertical="center"/>
      <protection locked="0"/>
    </xf>
    <xf numFmtId="0" fontId="5" fillId="0" borderId="1" xfId="0" applyFont="1" applyBorder="1" applyAlignment="1" applyProtection="1">
      <alignment horizontal="center" vertical="center"/>
      <protection locked="0"/>
    </xf>
    <xf numFmtId="0" fontId="5" fillId="4" borderId="41" xfId="0" applyFont="1" applyFill="1" applyBorder="1" applyAlignment="1" applyProtection="1">
      <alignment horizontal="center" vertical="center" wrapText="1"/>
      <protection locked="0"/>
    </xf>
    <xf numFmtId="9" fontId="0" fillId="0" borderId="31" xfId="1" applyFont="1" applyFill="1" applyBorder="1" applyAlignment="1" applyProtection="1">
      <alignment horizontal="center" vertical="center"/>
      <protection locked="0"/>
    </xf>
    <xf numFmtId="9" fontId="0" fillId="0" borderId="30" xfId="1" applyFont="1" applyFill="1" applyBorder="1" applyAlignment="1" applyProtection="1">
      <alignment horizontal="center" vertical="center"/>
      <protection locked="0"/>
    </xf>
    <xf numFmtId="0" fontId="6" fillId="4" borderId="18" xfId="0" applyFont="1" applyFill="1" applyBorder="1" applyAlignment="1">
      <alignment horizontal="center" vertical="center" wrapText="1"/>
    </xf>
    <xf numFmtId="0" fontId="0" fillId="0" borderId="31" xfId="1" applyNumberFormat="1" applyFont="1" applyFill="1" applyBorder="1" applyAlignment="1" applyProtection="1">
      <alignment horizontal="center" vertical="center"/>
      <protection locked="0"/>
    </xf>
    <xf numFmtId="0" fontId="0" fillId="0" borderId="30" xfId="1" applyNumberFormat="1" applyFont="1" applyFill="1" applyBorder="1" applyAlignment="1" applyProtection="1">
      <alignment horizontal="center" vertical="center"/>
      <protection locked="0"/>
    </xf>
    <xf numFmtId="0" fontId="5" fillId="0" borderId="80" xfId="0" applyFont="1" applyBorder="1" applyAlignment="1" applyProtection="1">
      <alignment horizontal="center" vertical="center"/>
      <protection locked="0"/>
    </xf>
    <xf numFmtId="0" fontId="5" fillId="0" borderId="81" xfId="0" applyFont="1" applyBorder="1" applyAlignment="1" applyProtection="1">
      <alignment horizontal="center" vertical="center"/>
      <protection locked="0"/>
    </xf>
    <xf numFmtId="0" fontId="5" fillId="0" borderId="12" xfId="0" applyFont="1" applyBorder="1" applyAlignment="1" applyProtection="1">
      <alignment horizontal="center" vertical="center"/>
      <protection locked="0"/>
    </xf>
    <xf numFmtId="0" fontId="5" fillId="0" borderId="82" xfId="0" applyFont="1" applyBorder="1" applyAlignment="1" applyProtection="1">
      <alignment horizontal="center" vertical="center"/>
      <protection locked="0"/>
    </xf>
    <xf numFmtId="0" fontId="0" fillId="0" borderId="48" xfId="1" applyNumberFormat="1" applyFont="1" applyFill="1" applyBorder="1" applyAlignment="1" applyProtection="1">
      <alignment horizontal="center" vertical="center"/>
      <protection locked="0"/>
    </xf>
    <xf numFmtId="0" fontId="27" fillId="5" borderId="18" xfId="0" applyFont="1" applyFill="1" applyBorder="1" applyAlignment="1" applyProtection="1">
      <alignment horizontal="center"/>
      <protection locked="0"/>
    </xf>
    <xf numFmtId="0" fontId="6" fillId="5" borderId="18" xfId="0" applyFont="1" applyFill="1" applyBorder="1" applyAlignment="1" applyProtection="1">
      <alignment horizontal="center"/>
      <protection locked="0"/>
    </xf>
    <xf numFmtId="0" fontId="7" fillId="8" borderId="18" xfId="0" applyFont="1" applyFill="1" applyBorder="1" applyAlignment="1" applyProtection="1">
      <alignment horizontal="center" vertical="center"/>
      <protection locked="0"/>
    </xf>
    <xf numFmtId="0" fontId="58" fillId="0" borderId="18" xfId="0" applyFont="1" applyBorder="1" applyAlignment="1" applyProtection="1">
      <alignment horizontal="center"/>
      <protection locked="0"/>
    </xf>
    <xf numFmtId="0" fontId="30" fillId="0" borderId="26" xfId="0" applyFont="1" applyBorder="1" applyAlignment="1" applyProtection="1">
      <alignment horizontal="justify" vertical="center" wrapText="1"/>
      <protection locked="0"/>
    </xf>
    <xf numFmtId="0" fontId="30" fillId="0" borderId="21" xfId="0" applyFont="1" applyBorder="1" applyAlignment="1" applyProtection="1">
      <alignment horizontal="justify" vertical="center" wrapText="1"/>
      <protection locked="0"/>
    </xf>
    <xf numFmtId="0" fontId="55" fillId="0" borderId="18" xfId="0" applyFont="1" applyBorder="1" applyAlignment="1" applyProtection="1">
      <alignment horizontal="justify" vertical="center" wrapText="1"/>
      <protection locked="0"/>
    </xf>
    <xf numFmtId="0" fontId="44" fillId="0" borderId="28" xfId="0" applyFont="1" applyBorder="1" applyAlignment="1" applyProtection="1">
      <alignment horizontal="center" vertical="center" wrapText="1"/>
      <protection locked="0"/>
    </xf>
    <xf numFmtId="0" fontId="44" fillId="0" borderId="3" xfId="0" applyFont="1" applyBorder="1" applyAlignment="1" applyProtection="1">
      <alignment horizontal="center" vertical="center" wrapText="1"/>
      <protection locked="0"/>
    </xf>
    <xf numFmtId="0" fontId="30" fillId="0" borderId="22" xfId="0" applyFont="1" applyBorder="1" applyAlignment="1" applyProtection="1">
      <alignment horizontal="center" vertical="center"/>
      <protection locked="0"/>
    </xf>
    <xf numFmtId="0" fontId="30" fillId="0" borderId="63" xfId="0" applyFont="1" applyBorder="1" applyAlignment="1" applyProtection="1">
      <alignment horizontal="center" vertical="center"/>
      <protection locked="0"/>
    </xf>
    <xf numFmtId="0" fontId="4" fillId="7" borderId="1" xfId="0" applyFont="1" applyFill="1" applyBorder="1" applyAlignment="1" applyProtection="1">
      <alignment horizontal="center" vertical="center" wrapText="1"/>
      <protection locked="0"/>
    </xf>
    <xf numFmtId="0" fontId="4" fillId="7" borderId="3" xfId="0" applyFont="1" applyFill="1" applyBorder="1" applyAlignment="1" applyProtection="1">
      <alignment horizontal="center" vertical="center" wrapText="1"/>
      <protection locked="0"/>
    </xf>
    <xf numFmtId="0" fontId="4" fillId="7" borderId="15" xfId="0" applyFont="1" applyFill="1" applyBorder="1" applyAlignment="1" applyProtection="1">
      <alignment horizontal="center" vertical="center" wrapText="1"/>
      <protection locked="0"/>
    </xf>
    <xf numFmtId="0" fontId="4" fillId="7" borderId="17" xfId="0" applyFont="1" applyFill="1" applyBorder="1" applyAlignment="1" applyProtection="1">
      <alignment horizontal="center" vertical="center" wrapText="1"/>
      <protection locked="0"/>
    </xf>
    <xf numFmtId="0" fontId="25" fillId="0" borderId="7" xfId="0" applyFont="1" applyBorder="1" applyAlignment="1" applyProtection="1">
      <alignment horizontal="center" vertical="center"/>
      <protection locked="0"/>
    </xf>
    <xf numFmtId="0" fontId="25" fillId="0" borderId="8" xfId="0" applyFont="1" applyBorder="1" applyAlignment="1" applyProtection="1">
      <alignment horizontal="center" vertical="center"/>
      <protection locked="0"/>
    </xf>
    <xf numFmtId="0" fontId="25" fillId="0" borderId="9" xfId="0" applyFont="1" applyBorder="1" applyAlignment="1" applyProtection="1">
      <alignment horizontal="center" vertical="center"/>
      <protection locked="0"/>
    </xf>
    <xf numFmtId="0" fontId="25" fillId="0" borderId="1" xfId="0" applyFont="1" applyBorder="1" applyAlignment="1" applyProtection="1">
      <alignment horizontal="center" vertical="center" wrapText="1"/>
      <protection locked="0"/>
    </xf>
    <xf numFmtId="0" fontId="25" fillId="0" borderId="2" xfId="0" applyFont="1" applyBorder="1" applyAlignment="1" applyProtection="1">
      <alignment horizontal="center" vertical="center" wrapText="1"/>
      <protection locked="0"/>
    </xf>
    <xf numFmtId="0" fontId="25" fillId="0" borderId="3" xfId="0" applyFont="1" applyBorder="1" applyAlignment="1" applyProtection="1">
      <alignment horizontal="center" vertical="center" wrapText="1"/>
      <protection locked="0"/>
    </xf>
    <xf numFmtId="0" fontId="4" fillId="0" borderId="60" xfId="0" applyFont="1" applyBorder="1" applyAlignment="1" applyProtection="1">
      <alignment horizontal="left"/>
      <protection locked="0"/>
    </xf>
    <xf numFmtId="0" fontId="4" fillId="0" borderId="13" xfId="0" applyFont="1" applyBorder="1" applyAlignment="1" applyProtection="1">
      <alignment horizontal="left"/>
      <protection locked="0"/>
    </xf>
    <xf numFmtId="0" fontId="4" fillId="0" borderId="57" xfId="0" applyFont="1" applyBorder="1" applyAlignment="1" applyProtection="1">
      <alignment horizontal="left"/>
      <protection locked="0"/>
    </xf>
    <xf numFmtId="0" fontId="5" fillId="0" borderId="23" xfId="0" applyFont="1" applyBorder="1" applyAlignment="1" applyProtection="1">
      <alignment horizontal="center" vertical="center"/>
      <protection locked="0"/>
    </xf>
    <xf numFmtId="0" fontId="5" fillId="0" borderId="77" xfId="0" applyFont="1" applyBorder="1" applyAlignment="1" applyProtection="1">
      <alignment horizontal="center" vertical="center"/>
      <protection locked="0"/>
    </xf>
    <xf numFmtId="0" fontId="10" fillId="4" borderId="47" xfId="0" applyFont="1" applyFill="1" applyBorder="1" applyAlignment="1" applyProtection="1">
      <alignment horizontal="left" vertical="center" wrapText="1"/>
      <protection locked="0"/>
    </xf>
    <xf numFmtId="0" fontId="10" fillId="4" borderId="48" xfId="0" applyFont="1" applyFill="1" applyBorder="1" applyAlignment="1" applyProtection="1">
      <alignment horizontal="left" vertical="center" wrapText="1"/>
      <protection locked="0"/>
    </xf>
    <xf numFmtId="0" fontId="50" fillId="0" borderId="18" xfId="0" applyFont="1" applyBorder="1" applyAlignment="1">
      <alignment vertical="center" wrapText="1"/>
    </xf>
    <xf numFmtId="0" fontId="0" fillId="0" borderId="18" xfId="0" applyBorder="1" applyAlignment="1">
      <alignment vertical="center" wrapText="1"/>
    </xf>
    <xf numFmtId="0" fontId="6" fillId="0" borderId="46" xfId="0" applyFont="1" applyBorder="1" applyAlignment="1" applyProtection="1">
      <alignment horizontal="center" vertical="center"/>
      <protection locked="0"/>
    </xf>
    <xf numFmtId="0" fontId="6" fillId="0" borderId="53" xfId="0" applyFont="1" applyBorder="1" applyAlignment="1" applyProtection="1">
      <alignment horizontal="center" vertical="center"/>
      <protection locked="0"/>
    </xf>
    <xf numFmtId="0" fontId="6" fillId="0" borderId="51" xfId="0" applyFont="1" applyBorder="1" applyAlignment="1" applyProtection="1">
      <alignment horizontal="center" vertical="center"/>
      <protection locked="0"/>
    </xf>
    <xf numFmtId="0" fontId="7" fillId="4" borderId="18" xfId="0" applyFont="1" applyFill="1" applyBorder="1" applyAlignment="1">
      <alignment horizontal="justify" vertical="center" wrapText="1"/>
    </xf>
    <xf numFmtId="0" fontId="50" fillId="0" borderId="18" xfId="0" applyFont="1" applyBorder="1" applyAlignment="1">
      <alignment horizontal="left" vertical="center" wrapText="1"/>
    </xf>
    <xf numFmtId="0" fontId="0" fillId="0" borderId="18" xfId="0" applyBorder="1" applyAlignment="1">
      <alignment horizontal="left" vertical="center" wrapText="1"/>
    </xf>
    <xf numFmtId="0" fontId="6" fillId="0" borderId="56" xfId="0" applyFont="1" applyBorder="1" applyAlignment="1" applyProtection="1">
      <alignment horizontal="center" vertical="center"/>
      <protection locked="0"/>
    </xf>
    <xf numFmtId="0" fontId="4" fillId="7" borderId="24" xfId="0" applyFont="1" applyFill="1" applyBorder="1" applyAlignment="1" applyProtection="1">
      <alignment horizontal="center" vertical="center"/>
      <protection locked="0"/>
    </xf>
    <xf numFmtId="0" fontId="4" fillId="7" borderId="36" xfId="0" applyFont="1" applyFill="1" applyBorder="1" applyAlignment="1" applyProtection="1">
      <alignment horizontal="center" vertical="center"/>
      <protection locked="0"/>
    </xf>
    <xf numFmtId="0" fontId="68" fillId="0" borderId="0" xfId="0" applyFont="1" applyAlignment="1">
      <alignment horizontal="center"/>
    </xf>
    <xf numFmtId="0" fontId="68" fillId="0" borderId="62" xfId="0" applyFont="1" applyBorder="1" applyAlignment="1">
      <alignment horizontal="center"/>
    </xf>
    <xf numFmtId="0" fontId="21" fillId="11" borderId="18" xfId="0" applyFont="1" applyFill="1" applyBorder="1" applyAlignment="1">
      <alignment horizontal="center" wrapText="1"/>
    </xf>
    <xf numFmtId="0" fontId="21" fillId="11" borderId="18" xfId="0" applyFont="1" applyFill="1" applyBorder="1" applyAlignment="1">
      <alignment horizontal="center"/>
    </xf>
    <xf numFmtId="0" fontId="21" fillId="8" borderId="18" xfId="0" applyFont="1" applyFill="1" applyBorder="1"/>
    <xf numFmtId="0" fontId="21" fillId="11" borderId="18" xfId="0" applyFont="1" applyFill="1" applyBorder="1"/>
    <xf numFmtId="0" fontId="21" fillId="4" borderId="47" xfId="0" applyFont="1" applyFill="1" applyBorder="1" applyAlignment="1">
      <alignment horizontal="justify" vertical="center" wrapText="1"/>
    </xf>
    <xf numFmtId="0" fontId="67" fillId="4" borderId="18" xfId="0" applyFont="1" applyFill="1" applyBorder="1" applyAlignment="1">
      <alignment horizontal="justify"/>
    </xf>
    <xf numFmtId="9" fontId="55" fillId="4" borderId="18" xfId="0" applyNumberFormat="1" applyFont="1" applyFill="1" applyBorder="1" applyAlignment="1">
      <alignment horizontal="center"/>
    </xf>
    <xf numFmtId="0" fontId="55" fillId="8" borderId="18" xfId="0" applyFont="1" applyFill="1" applyBorder="1"/>
    <xf numFmtId="9" fontId="55" fillId="0" borderId="18" xfId="0" applyNumberFormat="1" applyFont="1" applyBorder="1" applyAlignment="1">
      <alignment horizontal="center"/>
    </xf>
    <xf numFmtId="0" fontId="21" fillId="4" borderId="30" xfId="0" applyFont="1" applyFill="1" applyBorder="1" applyAlignment="1">
      <alignment horizontal="justify" vertical="center" wrapText="1"/>
    </xf>
    <xf numFmtId="0" fontId="55" fillId="4" borderId="18" xfId="0" applyFont="1" applyFill="1" applyBorder="1" applyAlignment="1">
      <alignment wrapText="1"/>
    </xf>
    <xf numFmtId="0" fontId="55" fillId="4" borderId="18" xfId="0" applyFont="1" applyFill="1" applyBorder="1" applyAlignment="1">
      <alignment horizontal="justify" wrapText="1"/>
    </xf>
    <xf numFmtId="0" fontId="67" fillId="4" borderId="18" xfId="0" applyFont="1" applyFill="1" applyBorder="1" applyAlignment="1">
      <alignment horizontal="justify" wrapText="1"/>
    </xf>
    <xf numFmtId="0" fontId="55" fillId="0" borderId="18" xfId="0" applyFont="1" applyBorder="1" applyAlignment="1">
      <alignment horizontal="center"/>
    </xf>
    <xf numFmtId="9" fontId="55" fillId="0" borderId="18" xfId="0" applyNumberFormat="1" applyFont="1" applyBorder="1" applyAlignment="1">
      <alignment horizontal="center" vertical="center"/>
    </xf>
    <xf numFmtId="0" fontId="21" fillId="4" borderId="48" xfId="0" applyFont="1" applyFill="1" applyBorder="1" applyAlignment="1">
      <alignment horizontal="justify" vertical="center" wrapText="1"/>
    </xf>
    <xf numFmtId="0" fontId="21" fillId="8" borderId="18" xfId="0" applyFont="1" applyFill="1" applyBorder="1" applyAlignment="1">
      <alignment horizontal="justify" vertical="center" wrapText="1"/>
    </xf>
    <xf numFmtId="9" fontId="55" fillId="8" borderId="18" xfId="0" applyNumberFormat="1" applyFont="1" applyFill="1" applyBorder="1" applyAlignment="1">
      <alignment horizontal="center"/>
    </xf>
    <xf numFmtId="0" fontId="67" fillId="4" borderId="18" xfId="0" applyFont="1" applyFill="1" applyBorder="1" applyAlignment="1">
      <alignment horizontal="justify" vertical="center" wrapText="1"/>
    </xf>
    <xf numFmtId="0" fontId="55" fillId="0" borderId="18" xfId="0" applyFont="1" applyBorder="1" applyAlignment="1">
      <alignment horizontal="center" vertical="center"/>
    </xf>
    <xf numFmtId="0" fontId="55" fillId="4" borderId="18" xfId="0" applyFont="1" applyFill="1" applyBorder="1" applyAlignment="1">
      <alignment horizontal="justify"/>
    </xf>
    <xf numFmtId="0" fontId="56" fillId="11" borderId="18" xfId="0" applyFont="1" applyFill="1" applyBorder="1" applyAlignment="1">
      <alignment horizontal="justify"/>
    </xf>
    <xf numFmtId="0" fontId="56" fillId="11" borderId="18" xfId="0" applyFont="1" applyFill="1" applyBorder="1" applyAlignment="1">
      <alignment horizontal="center" vertical="center" wrapText="1"/>
    </xf>
    <xf numFmtId="0" fontId="56" fillId="11" borderId="18" xfId="0" applyFont="1" applyFill="1" applyBorder="1" applyAlignment="1">
      <alignment horizontal="center"/>
    </xf>
    <xf numFmtId="0" fontId="69" fillId="0" borderId="20" xfId="0" applyFont="1" applyBorder="1" applyProtection="1">
      <protection locked="0"/>
    </xf>
    <xf numFmtId="0" fontId="55" fillId="0" borderId="18" xfId="0" applyFont="1" applyBorder="1" applyAlignment="1">
      <alignment horizontal="left" vertical="center" wrapText="1"/>
    </xf>
    <xf numFmtId="0" fontId="55" fillId="0" borderId="18" xfId="0" applyFont="1" applyBorder="1" applyAlignment="1">
      <alignment horizontal="left" wrapText="1"/>
    </xf>
    <xf numFmtId="0" fontId="55" fillId="0" borderId="18" xfId="0" applyFont="1" applyBorder="1" applyAlignment="1">
      <alignment horizontal="justify" wrapText="1"/>
    </xf>
    <xf numFmtId="0" fontId="56" fillId="11" borderId="18" xfId="0" applyFont="1" applyFill="1" applyBorder="1" applyAlignment="1">
      <alignment horizontal="center" wrapText="1"/>
    </xf>
    <xf numFmtId="0" fontId="21" fillId="8" borderId="18" xfId="0" applyFont="1" applyFill="1" applyBorder="1" applyAlignment="1">
      <alignment wrapText="1"/>
    </xf>
    <xf numFmtId="0" fontId="56" fillId="4" borderId="18" xfId="0" applyFont="1" applyFill="1" applyBorder="1" applyAlignment="1">
      <alignment horizontal="justify"/>
    </xf>
    <xf numFmtId="9" fontId="56" fillId="4" borderId="18" xfId="0" applyNumberFormat="1" applyFont="1" applyFill="1" applyBorder="1" applyAlignment="1">
      <alignment horizontal="center" wrapText="1"/>
    </xf>
    <xf numFmtId="9" fontId="56" fillId="4" borderId="18" xfId="0" applyNumberFormat="1" applyFont="1" applyFill="1" applyBorder="1" applyAlignment="1">
      <alignment horizontal="center"/>
    </xf>
    <xf numFmtId="0" fontId="21" fillId="4" borderId="47" xfId="0" applyFont="1" applyFill="1" applyBorder="1" applyAlignment="1" applyProtection="1">
      <alignment horizontal="justify" vertical="center" wrapText="1"/>
      <protection locked="0"/>
    </xf>
    <xf numFmtId="0" fontId="21" fillId="4" borderId="30" xfId="0" applyFont="1" applyFill="1" applyBorder="1" applyAlignment="1" applyProtection="1">
      <alignment horizontal="justify" vertical="center" wrapText="1"/>
      <protection locked="0"/>
    </xf>
    <xf numFmtId="0" fontId="21" fillId="4" borderId="48" xfId="0" applyFont="1" applyFill="1" applyBorder="1" applyAlignment="1" applyProtection="1">
      <alignment horizontal="justify" vertical="center" wrapText="1"/>
      <protection locked="0"/>
    </xf>
    <xf numFmtId="0" fontId="55" fillId="0" borderId="19" xfId="0" applyFont="1" applyBorder="1" applyAlignment="1">
      <alignment horizontal="center"/>
    </xf>
    <xf numFmtId="9" fontId="55" fillId="0" borderId="0" xfId="0" applyNumberFormat="1" applyFont="1"/>
    <xf numFmtId="0" fontId="21" fillId="4" borderId="18" xfId="0" applyFont="1" applyFill="1" applyBorder="1" applyAlignment="1">
      <alignment wrapText="1"/>
    </xf>
    <xf numFmtId="0" fontId="70" fillId="8" borderId="18" xfId="0" applyFont="1" applyFill="1" applyBorder="1" applyAlignment="1">
      <alignment horizontal="justify"/>
    </xf>
    <xf numFmtId="10" fontId="70" fillId="8" borderId="18" xfId="0" applyNumberFormat="1" applyFont="1" applyFill="1" applyBorder="1" applyAlignment="1">
      <alignment horizontal="center" vertical="center"/>
    </xf>
    <xf numFmtId="0" fontId="70" fillId="8" borderId="19" xfId="0" applyFont="1" applyFill="1" applyBorder="1" applyAlignment="1">
      <alignment horizontal="center"/>
    </xf>
    <xf numFmtId="0" fontId="56" fillId="11" borderId="0" xfId="0" applyFont="1" applyFill="1" applyAlignment="1">
      <alignment horizontal="center" wrapText="1"/>
    </xf>
    <xf numFmtId="0" fontId="56" fillId="11" borderId="0" xfId="0" applyFont="1" applyFill="1"/>
    <xf numFmtId="0" fontId="55" fillId="8" borderId="18" xfId="0" applyFont="1" applyFill="1" applyBorder="1" applyAlignment="1">
      <alignment horizontal="center"/>
    </xf>
    <xf numFmtId="0" fontId="21" fillId="4" borderId="47" xfId="0" applyFont="1" applyFill="1" applyBorder="1" applyAlignment="1">
      <alignment horizontal="justify" wrapText="1"/>
    </xf>
    <xf numFmtId="0" fontId="55" fillId="0" borderId="18" xfId="0" applyFont="1" applyBorder="1"/>
    <xf numFmtId="0" fontId="21" fillId="4" borderId="18" xfId="0" applyFont="1" applyFill="1" applyBorder="1" applyAlignment="1">
      <alignment horizontal="justify" wrapText="1"/>
    </xf>
    <xf numFmtId="0" fontId="21" fillId="8" borderId="18" xfId="0" applyFont="1" applyFill="1" applyBorder="1" applyAlignment="1">
      <alignment horizontal="justify" wrapText="1"/>
    </xf>
    <xf numFmtId="0" fontId="21" fillId="0" borderId="18" xfId="0" applyFont="1" applyBorder="1" applyAlignment="1">
      <alignment horizontal="justify" wrapText="1"/>
    </xf>
    <xf numFmtId="0" fontId="4" fillId="0" borderId="0" xfId="0" applyFont="1" applyAlignment="1" applyProtection="1">
      <alignment horizontal="center"/>
      <protection locked="0"/>
    </xf>
    <xf numFmtId="0" fontId="21" fillId="4" borderId="47" xfId="0" applyFont="1" applyFill="1" applyBorder="1" applyAlignment="1">
      <alignment horizontal="justify" wrapText="1"/>
    </xf>
    <xf numFmtId="0" fontId="21" fillId="4" borderId="48" xfId="0" applyFont="1" applyFill="1" applyBorder="1" applyAlignment="1">
      <alignment horizontal="justify" wrapText="1"/>
    </xf>
    <xf numFmtId="0" fontId="55" fillId="0" borderId="18" xfId="0" applyFont="1" applyBorder="1" applyAlignment="1">
      <alignment wrapText="1"/>
    </xf>
    <xf numFmtId="9" fontId="55" fillId="8" borderId="18" xfId="0" applyNumberFormat="1" applyFont="1" applyFill="1" applyBorder="1"/>
    <xf numFmtId="9" fontId="67" fillId="4" borderId="18" xfId="0" applyNumberFormat="1" applyFont="1" applyFill="1" applyBorder="1" applyAlignment="1">
      <alignment horizontal="center"/>
    </xf>
    <xf numFmtId="0" fontId="55" fillId="8" borderId="18" xfId="0" applyFont="1" applyFill="1" applyBorder="1" applyAlignment="1">
      <alignment horizontal="justify"/>
    </xf>
    <xf numFmtId="9" fontId="55" fillId="4" borderId="18" xfId="0" applyNumberFormat="1" applyFont="1" applyFill="1" applyBorder="1" applyAlignment="1">
      <alignment horizontal="center" vertical="center"/>
    </xf>
    <xf numFmtId="0" fontId="21" fillId="7" borderId="18" xfId="0" applyFont="1" applyFill="1" applyBorder="1" applyAlignment="1">
      <alignment wrapText="1"/>
    </xf>
    <xf numFmtId="0" fontId="55" fillId="7" borderId="18" xfId="0" applyFont="1" applyFill="1" applyBorder="1"/>
    <xf numFmtId="0" fontId="21" fillId="4" borderId="47" xfId="0" applyFont="1" applyFill="1" applyBorder="1" applyAlignment="1">
      <alignment horizontal="left" vertical="center" wrapText="1"/>
    </xf>
    <xf numFmtId="0" fontId="21" fillId="4" borderId="48" xfId="0" applyFont="1" applyFill="1" applyBorder="1" applyAlignment="1">
      <alignment horizontal="left" vertical="center" wrapText="1"/>
    </xf>
    <xf numFmtId="0" fontId="55" fillId="8" borderId="18" xfId="0" applyFont="1" applyFill="1" applyBorder="1" applyAlignment="1" applyProtection="1">
      <alignment vertical="center" wrapText="1"/>
      <protection locked="0"/>
    </xf>
    <xf numFmtId="9" fontId="55" fillId="8" borderId="18" xfId="0" applyNumberFormat="1" applyFont="1" applyFill="1" applyBorder="1" applyAlignment="1">
      <alignment horizontal="center" vertical="center"/>
    </xf>
    <xf numFmtId="0" fontId="21" fillId="4" borderId="0" xfId="0" applyFont="1" applyFill="1" applyAlignment="1">
      <alignment wrapText="1"/>
    </xf>
    <xf numFmtId="9" fontId="67" fillId="4" borderId="18" xfId="0" applyNumberFormat="1" applyFont="1" applyFill="1" applyBorder="1" applyAlignment="1">
      <alignment horizontal="center" vertical="center"/>
    </xf>
    <xf numFmtId="0" fontId="56" fillId="8" borderId="18" xfId="0" applyFont="1" applyFill="1" applyBorder="1" applyAlignment="1">
      <alignment wrapText="1"/>
    </xf>
    <xf numFmtId="0" fontId="56" fillId="0" borderId="0" xfId="0" applyFont="1" applyAlignment="1">
      <alignment horizontal="left" wrapText="1"/>
    </xf>
    <xf numFmtId="0" fontId="68" fillId="0" borderId="0" xfId="0" applyFont="1" applyAlignment="1">
      <alignment horizontal="left" wrapText="1"/>
    </xf>
    <xf numFmtId="0" fontId="56" fillId="0" borderId="0" xfId="0" applyFont="1" applyAlignment="1">
      <alignment wrapText="1"/>
    </xf>
    <xf numFmtId="0" fontId="71" fillId="0" borderId="0" xfId="0" applyFont="1" applyAlignment="1">
      <alignment wrapText="1"/>
    </xf>
    <xf numFmtId="0" fontId="55" fillId="0" borderId="0" xfId="0" applyFont="1" applyAlignment="1">
      <alignment wrapText="1"/>
    </xf>
    <xf numFmtId="0" fontId="49" fillId="0" borderId="18" xfId="0" applyFont="1" applyBorder="1" applyAlignment="1" applyProtection="1">
      <alignment horizontal="left" vertical="center" wrapText="1"/>
      <protection locked="0"/>
    </xf>
    <xf numFmtId="0" fontId="5" fillId="4" borderId="47" xfId="0" applyFont="1" applyFill="1" applyBorder="1" applyAlignment="1" applyProtection="1">
      <alignment horizontal="center" vertical="center" wrapText="1"/>
      <protection locked="0"/>
    </xf>
    <xf numFmtId="0" fontId="5" fillId="4" borderId="30" xfId="0" applyFont="1" applyFill="1" applyBorder="1" applyAlignment="1" applyProtection="1">
      <alignment horizontal="center" vertical="center" wrapText="1"/>
      <protection locked="0"/>
    </xf>
    <xf numFmtId="0" fontId="5" fillId="4" borderId="48" xfId="0" applyFont="1" applyFill="1" applyBorder="1" applyAlignment="1" applyProtection="1">
      <alignment horizontal="center" vertical="center" wrapText="1"/>
      <protection locked="0"/>
    </xf>
    <xf numFmtId="0" fontId="5" fillId="4" borderId="47" xfId="0" applyFont="1" applyFill="1" applyBorder="1" applyAlignment="1" applyProtection="1">
      <alignment horizontal="left" vertical="center"/>
      <protection locked="0"/>
    </xf>
    <xf numFmtId="0" fontId="5" fillId="4" borderId="30" xfId="0" applyFont="1" applyFill="1" applyBorder="1" applyAlignment="1" applyProtection="1">
      <alignment horizontal="left" vertical="center"/>
      <protection locked="0"/>
    </xf>
    <xf numFmtId="0" fontId="5" fillId="4" borderId="31" xfId="0" applyFont="1" applyFill="1" applyBorder="1" applyAlignment="1" applyProtection="1">
      <alignment horizontal="left" vertical="center"/>
      <protection locked="0"/>
    </xf>
    <xf numFmtId="0" fontId="5" fillId="4" borderId="48" xfId="0" applyFont="1" applyFill="1" applyBorder="1" applyAlignment="1" applyProtection="1">
      <alignment horizontal="left" vertical="center"/>
      <protection locked="0"/>
    </xf>
    <xf numFmtId="0" fontId="67" fillId="4" borderId="47" xfId="0" applyFont="1" applyFill="1" applyBorder="1" applyAlignment="1">
      <alignment horizontal="left" wrapText="1"/>
    </xf>
    <xf numFmtId="0" fontId="67" fillId="4" borderId="48" xfId="0" applyFont="1" applyFill="1" applyBorder="1" applyAlignment="1">
      <alignment horizontal="left" wrapText="1"/>
    </xf>
    <xf numFmtId="9" fontId="55" fillId="4" borderId="47" xfId="0" applyNumberFormat="1" applyFont="1" applyFill="1" applyBorder="1" applyAlignment="1">
      <alignment horizontal="center"/>
    </xf>
    <xf numFmtId="9" fontId="55" fillId="4" borderId="48" xfId="0" applyNumberFormat="1" applyFont="1" applyFill="1" applyBorder="1" applyAlignment="1">
      <alignment horizontal="center"/>
    </xf>
    <xf numFmtId="0" fontId="55" fillId="4" borderId="47" xfId="0" applyFont="1" applyFill="1" applyBorder="1" applyAlignment="1">
      <alignment horizontal="left" vertical="center" wrapText="1"/>
    </xf>
    <xf numFmtId="0" fontId="55" fillId="4" borderId="48" xfId="0" applyFont="1" applyFill="1" applyBorder="1" applyAlignment="1">
      <alignment horizontal="left" vertical="center" wrapText="1"/>
    </xf>
    <xf numFmtId="9" fontId="55" fillId="4" borderId="47" xfId="0" applyNumberFormat="1" applyFont="1" applyFill="1" applyBorder="1" applyAlignment="1">
      <alignment horizontal="center" vertical="center"/>
    </xf>
    <xf numFmtId="9" fontId="55" fillId="4" borderId="48" xfId="0" applyNumberFormat="1" applyFont="1" applyFill="1" applyBorder="1" applyAlignment="1">
      <alignment horizontal="center" vertical="center"/>
    </xf>
    <xf numFmtId="0" fontId="55" fillId="0" borderId="47" xfId="0" applyFont="1" applyBorder="1" applyAlignment="1" applyProtection="1">
      <alignment horizontal="left" vertical="center" wrapText="1"/>
      <protection locked="0"/>
    </xf>
    <xf numFmtId="0" fontId="55" fillId="0" borderId="30" xfId="0" applyFont="1" applyBorder="1" applyAlignment="1" applyProtection="1">
      <alignment horizontal="left" vertical="center" wrapText="1"/>
      <protection locked="0"/>
    </xf>
    <xf numFmtId="0" fontId="55" fillId="0" borderId="48" xfId="0" applyFont="1" applyBorder="1" applyAlignment="1" applyProtection="1">
      <alignment horizontal="left" vertical="center" wrapText="1"/>
      <protection locked="0"/>
    </xf>
    <xf numFmtId="9" fontId="55" fillId="4" borderId="30" xfId="0" applyNumberFormat="1" applyFont="1" applyFill="1" applyBorder="1" applyAlignment="1">
      <alignment horizontal="center" vertical="center"/>
    </xf>
    <xf numFmtId="0" fontId="55" fillId="4" borderId="30" xfId="0" applyFont="1" applyFill="1" applyBorder="1" applyAlignment="1">
      <alignment horizontal="left" vertical="center" wrapText="1"/>
    </xf>
    <xf numFmtId="9" fontId="30" fillId="4" borderId="47" xfId="0" applyNumberFormat="1" applyFont="1" applyFill="1" applyBorder="1" applyAlignment="1" applyProtection="1">
      <alignment horizontal="center" vertical="center"/>
      <protection locked="0"/>
    </xf>
    <xf numFmtId="9" fontId="30" fillId="4" borderId="30" xfId="0" applyNumberFormat="1" applyFont="1" applyFill="1" applyBorder="1" applyAlignment="1" applyProtection="1">
      <alignment horizontal="center" vertical="center"/>
      <protection locked="0"/>
    </xf>
    <xf numFmtId="9" fontId="30" fillId="4" borderId="48" xfId="0" applyNumberFormat="1" applyFont="1" applyFill="1" applyBorder="1" applyAlignment="1" applyProtection="1">
      <alignment horizontal="center" vertical="center"/>
      <protection locked="0"/>
    </xf>
    <xf numFmtId="0" fontId="0" fillId="0" borderId="47" xfId="0" applyBorder="1" applyAlignment="1" applyProtection="1">
      <alignment horizontal="center"/>
      <protection locked="0"/>
    </xf>
    <xf numFmtId="0" fontId="0" fillId="0" borderId="30" xfId="0" applyBorder="1" applyAlignment="1" applyProtection="1">
      <alignment horizontal="center"/>
      <protection locked="0"/>
    </xf>
    <xf numFmtId="0" fontId="0" fillId="0" borderId="48" xfId="0" applyBorder="1" applyAlignment="1" applyProtection="1">
      <alignment horizontal="center"/>
      <protection locked="0"/>
    </xf>
    <xf numFmtId="0" fontId="0" fillId="0" borderId="48" xfId="0" applyBorder="1" applyAlignment="1" applyProtection="1">
      <alignment horizontal="center" vertical="center"/>
      <protection locked="0"/>
    </xf>
    <xf numFmtId="9" fontId="23" fillId="0" borderId="48" xfId="0" applyNumberFormat="1" applyFont="1" applyBorder="1" applyAlignment="1">
      <alignment horizontal="center" vertical="center"/>
    </xf>
    <xf numFmtId="0" fontId="39" fillId="0" borderId="52" xfId="0" applyFont="1" applyBorder="1" applyAlignment="1">
      <alignment horizontal="center" vertical="center"/>
    </xf>
    <xf numFmtId="0" fontId="4" fillId="0" borderId="18" xfId="0" applyFont="1" applyBorder="1" applyAlignment="1">
      <alignment horizontal="center" vertical="center" wrapText="1"/>
    </xf>
    <xf numFmtId="0" fontId="55" fillId="0" borderId="22" xfId="0" applyFont="1" applyBorder="1" applyAlignment="1" applyProtection="1">
      <alignment horizontal="justify" vertical="center" wrapText="1"/>
      <protection locked="0"/>
    </xf>
    <xf numFmtId="0" fontId="4" fillId="7" borderId="46" xfId="0" applyFont="1" applyFill="1" applyBorder="1" applyAlignment="1" applyProtection="1">
      <alignment horizontal="center" vertical="center" wrapText="1"/>
      <protection locked="0"/>
    </xf>
    <xf numFmtId="0" fontId="4" fillId="7" borderId="67" xfId="0" applyFont="1" applyFill="1" applyBorder="1" applyAlignment="1" applyProtection="1">
      <alignment horizontal="center" vertical="center" wrapText="1"/>
      <protection locked="0"/>
    </xf>
    <xf numFmtId="0" fontId="5" fillId="0" borderId="46" xfId="0" applyFont="1" applyBorder="1" applyAlignment="1" applyProtection="1">
      <alignment horizontal="center" vertical="center"/>
      <protection locked="0"/>
    </xf>
    <xf numFmtId="0" fontId="7" fillId="0" borderId="56" xfId="0" applyFont="1" applyBorder="1" applyAlignment="1">
      <alignment horizontal="center" vertical="center" wrapText="1"/>
    </xf>
    <xf numFmtId="0" fontId="7" fillId="0" borderId="47" xfId="0" applyFont="1" applyBorder="1" applyAlignment="1">
      <alignment horizontal="justify" vertical="center" wrapText="1"/>
    </xf>
    <xf numFmtId="0" fontId="10" fillId="0" borderId="47" xfId="0" applyFont="1" applyBorder="1" applyAlignment="1" applyProtection="1">
      <alignment horizontal="center" vertical="center" wrapText="1"/>
      <protection locked="0"/>
    </xf>
    <xf numFmtId="9" fontId="5" fillId="0" borderId="31" xfId="1" applyFont="1" applyFill="1" applyBorder="1" applyAlignment="1" applyProtection="1">
      <alignment horizontal="center" vertical="center"/>
      <protection locked="0"/>
    </xf>
    <xf numFmtId="0" fontId="7" fillId="0" borderId="53" xfId="0" applyFont="1" applyBorder="1" applyAlignment="1">
      <alignment horizontal="center" vertical="center" wrapText="1"/>
    </xf>
    <xf numFmtId="0" fontId="7" fillId="0" borderId="30" xfId="0" applyFont="1" applyBorder="1" applyAlignment="1">
      <alignment horizontal="justify" vertical="center" wrapText="1"/>
    </xf>
    <xf numFmtId="0" fontId="10" fillId="0" borderId="30" xfId="0" applyFont="1" applyBorder="1" applyAlignment="1" applyProtection="1">
      <alignment horizontal="center" vertical="center" wrapText="1"/>
      <protection locked="0"/>
    </xf>
    <xf numFmtId="9" fontId="5" fillId="0" borderId="30" xfId="1" applyFont="1" applyFill="1" applyBorder="1" applyAlignment="1" applyProtection="1">
      <alignment horizontal="center" vertical="center"/>
      <protection locked="0"/>
    </xf>
    <xf numFmtId="0" fontId="5" fillId="0" borderId="47" xfId="0" applyFont="1" applyBorder="1" applyAlignment="1">
      <alignment horizontal="left" vertical="center" wrapText="1"/>
    </xf>
    <xf numFmtId="0" fontId="10" fillId="0" borderId="48" xfId="0" applyFont="1" applyBorder="1" applyAlignment="1" applyProtection="1">
      <alignment horizontal="center" vertical="center" wrapText="1"/>
      <protection locked="0"/>
    </xf>
    <xf numFmtId="0" fontId="5" fillId="0" borderId="48" xfId="0" applyFont="1" applyBorder="1" applyAlignment="1">
      <alignment horizontal="left" vertical="center" wrapText="1"/>
    </xf>
    <xf numFmtId="9" fontId="0" fillId="0" borderId="48" xfId="1" applyFont="1" applyFill="1" applyBorder="1" applyAlignment="1" applyProtection="1">
      <alignment horizontal="center" vertical="center"/>
      <protection locked="0"/>
    </xf>
    <xf numFmtId="9" fontId="5" fillId="0" borderId="42" xfId="1" applyFont="1" applyFill="1" applyBorder="1" applyAlignment="1" applyProtection="1">
      <alignment horizontal="center" vertical="center"/>
      <protection locked="0"/>
    </xf>
    <xf numFmtId="0" fontId="23" fillId="0" borderId="48" xfId="1" applyNumberFormat="1" applyFont="1" applyBorder="1" applyAlignment="1" applyProtection="1">
      <alignment horizontal="center" vertical="center"/>
    </xf>
    <xf numFmtId="0" fontId="0" fillId="0" borderId="56" xfId="0" applyBorder="1" applyAlignment="1" applyProtection="1">
      <alignment horizontal="center" vertical="center"/>
      <protection locked="0"/>
    </xf>
    <xf numFmtId="0" fontId="0" fillId="0" borderId="53" xfId="0" applyBorder="1" applyAlignment="1" applyProtection="1">
      <alignment horizontal="center" vertical="center"/>
      <protection locked="0"/>
    </xf>
    <xf numFmtId="0" fontId="0" fillId="0" borderId="51" xfId="0" applyBorder="1" applyAlignment="1" applyProtection="1">
      <alignment horizontal="center" vertical="center"/>
      <protection locked="0"/>
    </xf>
    <xf numFmtId="0" fontId="0" fillId="0" borderId="67" xfId="0" applyBorder="1" applyAlignment="1" applyProtection="1">
      <alignment horizontal="center" vertical="center"/>
      <protection locked="0"/>
    </xf>
    <xf numFmtId="0" fontId="7" fillId="0" borderId="51" xfId="0" applyFont="1" applyBorder="1" applyAlignment="1">
      <alignment horizontal="center" vertical="center" wrapText="1"/>
    </xf>
    <xf numFmtId="0" fontId="7" fillId="0" borderId="48" xfId="0" applyFont="1" applyBorder="1" applyAlignment="1">
      <alignment horizontal="justify" vertical="center" wrapText="1"/>
    </xf>
    <xf numFmtId="0" fontId="0" fillId="0" borderId="42" xfId="0" applyBorder="1" applyAlignment="1" applyProtection="1">
      <alignment horizontal="center"/>
      <protection locked="0"/>
    </xf>
    <xf numFmtId="9" fontId="5" fillId="0" borderId="48" xfId="1" applyFont="1" applyFill="1" applyBorder="1" applyAlignment="1" applyProtection="1">
      <alignment horizontal="center" vertical="center"/>
      <protection locked="0"/>
    </xf>
    <xf numFmtId="0" fontId="0" fillId="0" borderId="76" xfId="0" applyBorder="1" applyProtection="1">
      <protection locked="0"/>
    </xf>
    <xf numFmtId="0" fontId="0" fillId="0" borderId="44" xfId="0" applyBorder="1" applyProtection="1">
      <protection locked="0"/>
    </xf>
    <xf numFmtId="0" fontId="0" fillId="4" borderId="19" xfId="0" applyFill="1" applyBorder="1" applyAlignment="1" applyProtection="1">
      <alignment horizontal="center"/>
      <protection locked="0"/>
    </xf>
    <xf numFmtId="0" fontId="0" fillId="4" borderId="20" xfId="0" applyFill="1" applyBorder="1" applyAlignment="1" applyProtection="1">
      <alignment horizontal="center"/>
      <protection locked="0"/>
    </xf>
    <xf numFmtId="0" fontId="0" fillId="4" borderId="21" xfId="0" applyFill="1" applyBorder="1" applyAlignment="1" applyProtection="1">
      <alignment horizontal="center"/>
      <protection locked="0"/>
    </xf>
    <xf numFmtId="9" fontId="0" fillId="0" borderId="31" xfId="1" applyNumberFormat="1" applyFont="1" applyFill="1" applyBorder="1" applyAlignment="1" applyProtection="1">
      <alignment horizontal="center" vertical="center"/>
      <protection locked="0"/>
    </xf>
    <xf numFmtId="9" fontId="0" fillId="0" borderId="47" xfId="0" applyNumberFormat="1" applyBorder="1" applyAlignment="1" applyProtection="1">
      <alignment horizontal="center"/>
      <protection locked="0"/>
    </xf>
    <xf numFmtId="9" fontId="0" fillId="0" borderId="47" xfId="0" applyNumberFormat="1" applyBorder="1" applyAlignment="1" applyProtection="1">
      <alignment horizontal="center" vertical="center"/>
      <protection locked="0"/>
    </xf>
    <xf numFmtId="0" fontId="56" fillId="4" borderId="18" xfId="0" applyFont="1" applyFill="1" applyBorder="1" applyAlignment="1">
      <alignment wrapText="1"/>
    </xf>
    <xf numFmtId="0" fontId="56" fillId="4" borderId="0" xfId="0" applyFont="1" applyFill="1" applyAlignment="1">
      <alignment wrapText="1"/>
    </xf>
    <xf numFmtId="0" fontId="56" fillId="4" borderId="48" xfId="0" applyFont="1" applyFill="1" applyBorder="1" applyAlignment="1">
      <alignment horizontal="left" vertical="center" wrapText="1"/>
    </xf>
    <xf numFmtId="0" fontId="56" fillId="4" borderId="47" xfId="0" applyFont="1" applyFill="1" applyBorder="1" applyAlignment="1">
      <alignment horizontal="left" vertical="center" wrapText="1"/>
    </xf>
    <xf numFmtId="0" fontId="67" fillId="4" borderId="48" xfId="0" applyFont="1" applyFill="1" applyBorder="1" applyAlignment="1">
      <alignment horizontal="left" vertical="center"/>
    </xf>
    <xf numFmtId="0" fontId="67" fillId="4" borderId="47" xfId="0" applyFont="1" applyFill="1" applyBorder="1" applyAlignment="1">
      <alignment horizontal="left" vertical="center"/>
    </xf>
    <xf numFmtId="0" fontId="67" fillId="4" borderId="48" xfId="0" applyFont="1" applyFill="1" applyBorder="1" applyAlignment="1">
      <alignment horizontal="left" vertical="center" wrapText="1"/>
    </xf>
    <xf numFmtId="0" fontId="67" fillId="4" borderId="47" xfId="0" applyFont="1" applyFill="1" applyBorder="1" applyAlignment="1">
      <alignment horizontal="left" vertical="center" wrapText="1"/>
    </xf>
    <xf numFmtId="0" fontId="56" fillId="4" borderId="48" xfId="0" applyFont="1" applyFill="1" applyBorder="1" applyAlignment="1">
      <alignment horizontal="justify" wrapText="1"/>
    </xf>
    <xf numFmtId="0" fontId="56" fillId="4" borderId="47" xfId="0" applyFont="1" applyFill="1" applyBorder="1" applyAlignment="1">
      <alignment horizontal="justify" wrapText="1"/>
    </xf>
    <xf numFmtId="0" fontId="56" fillId="8" borderId="18" xfId="0" applyFont="1" applyFill="1" applyBorder="1" applyAlignment="1">
      <alignment horizontal="justify" wrapText="1"/>
    </xf>
    <xf numFmtId="0" fontId="56" fillId="4" borderId="48" xfId="0" applyFont="1" applyFill="1" applyBorder="1" applyAlignment="1">
      <alignment horizontal="justify" vertical="center" wrapText="1"/>
    </xf>
    <xf numFmtId="0" fontId="56" fillId="4" borderId="30" xfId="0" applyFont="1" applyFill="1" applyBorder="1" applyAlignment="1">
      <alignment horizontal="justify" vertical="center" wrapText="1"/>
    </xf>
    <xf numFmtId="0" fontId="56" fillId="4" borderId="47" xfId="0" applyFont="1" applyFill="1" applyBorder="1" applyAlignment="1">
      <alignment horizontal="justify" vertical="center" wrapText="1"/>
    </xf>
    <xf numFmtId="0" fontId="55" fillId="0" borderId="48" xfId="0" applyFont="1" applyBorder="1" applyAlignment="1">
      <alignment horizontal="left" vertical="center" wrapText="1"/>
    </xf>
    <xf numFmtId="0" fontId="55" fillId="0" borderId="47" xfId="0" applyFont="1" applyBorder="1" applyAlignment="1">
      <alignment horizontal="left" vertical="center" wrapText="1"/>
    </xf>
    <xf numFmtId="0" fontId="56" fillId="4" borderId="47" xfId="0" applyFont="1" applyFill="1" applyBorder="1" applyAlignment="1">
      <alignment horizontal="justify" wrapText="1"/>
    </xf>
    <xf numFmtId="0" fontId="56" fillId="4" borderId="18" xfId="0" applyFont="1" applyFill="1" applyBorder="1" applyAlignment="1">
      <alignment horizontal="justify" wrapText="1"/>
    </xf>
    <xf numFmtId="0" fontId="72" fillId="8" borderId="19" xfId="0" applyFont="1" applyFill="1" applyBorder="1" applyAlignment="1">
      <alignment horizontal="center"/>
    </xf>
    <xf numFmtId="10" fontId="72" fillId="8" borderId="18" xfId="0" applyNumberFormat="1" applyFont="1" applyFill="1" applyBorder="1" applyAlignment="1">
      <alignment horizontal="center" vertical="center"/>
    </xf>
    <xf numFmtId="0" fontId="72" fillId="8" borderId="18" xfId="0" applyFont="1" applyFill="1" applyBorder="1" applyAlignment="1">
      <alignment horizontal="justify"/>
    </xf>
    <xf numFmtId="9" fontId="55" fillId="4" borderId="48" xfId="0" applyNumberFormat="1" applyFont="1" applyFill="1" applyBorder="1" applyAlignment="1" applyProtection="1">
      <alignment horizontal="center" vertical="center"/>
      <protection locked="0"/>
    </xf>
    <xf numFmtId="0" fontId="56" fillId="4" borderId="48" xfId="0" applyFont="1" applyFill="1" applyBorder="1" applyAlignment="1" applyProtection="1">
      <alignment horizontal="justify" vertical="center" wrapText="1"/>
      <protection locked="0"/>
    </xf>
    <xf numFmtId="9" fontId="55" fillId="4" borderId="30" xfId="0" applyNumberFormat="1" applyFont="1" applyFill="1" applyBorder="1" applyAlignment="1" applyProtection="1">
      <alignment horizontal="center" vertical="center"/>
      <protection locked="0"/>
    </xf>
    <xf numFmtId="0" fontId="56" fillId="4" borderId="30" xfId="0" applyFont="1" applyFill="1" applyBorder="1" applyAlignment="1" applyProtection="1">
      <alignment horizontal="justify" vertical="center" wrapText="1"/>
      <protection locked="0"/>
    </xf>
    <xf numFmtId="9" fontId="55" fillId="4" borderId="47" xfId="0" applyNumberFormat="1" applyFont="1" applyFill="1" applyBorder="1" applyAlignment="1" applyProtection="1">
      <alignment horizontal="center" vertical="center"/>
      <protection locked="0"/>
    </xf>
    <xf numFmtId="0" fontId="56" fillId="4" borderId="47" xfId="0" applyFont="1" applyFill="1" applyBorder="1" applyAlignment="1" applyProtection="1">
      <alignment horizontal="justify" vertical="center" wrapText="1"/>
      <protection locked="0"/>
    </xf>
    <xf numFmtId="0" fontId="56" fillId="8" borderId="18" xfId="0" applyFont="1" applyFill="1" applyBorder="1" applyAlignment="1">
      <alignment horizontal="justify" vertical="center" wrapText="1"/>
    </xf>
    <xf numFmtId="0" fontId="56" fillId="11" borderId="18" xfId="0" applyFont="1" applyFill="1" applyBorder="1"/>
    <xf numFmtId="0" fontId="56" fillId="8" borderId="18" xfId="0" applyFont="1" applyFill="1" applyBorder="1"/>
    <xf numFmtId="0" fontId="7" fillId="4" borderId="31" xfId="4" applyFont="1" applyFill="1" applyBorder="1" applyAlignment="1">
      <alignment horizontal="left" vertical="center" wrapText="1"/>
    </xf>
    <xf numFmtId="0" fontId="10" fillId="4" borderId="47" xfId="4" applyFont="1" applyFill="1" applyBorder="1" applyAlignment="1">
      <alignment horizontal="left" vertical="center" wrapText="1"/>
    </xf>
    <xf numFmtId="0" fontId="7" fillId="4" borderId="30" xfId="4" applyFont="1" applyFill="1" applyBorder="1" applyAlignment="1">
      <alignment horizontal="left" vertical="center" wrapText="1"/>
    </xf>
    <xf numFmtId="0" fontId="10" fillId="4" borderId="30" xfId="4" applyFont="1" applyFill="1" applyBorder="1" applyAlignment="1">
      <alignment horizontal="left" vertical="center" wrapText="1"/>
    </xf>
    <xf numFmtId="0" fontId="10" fillId="4" borderId="47" xfId="0" applyFont="1" applyFill="1" applyBorder="1" applyAlignment="1">
      <alignment horizontal="left" vertical="center" wrapText="1"/>
    </xf>
    <xf numFmtId="0" fontId="10" fillId="4" borderId="30" xfId="0" applyFont="1" applyFill="1" applyBorder="1" applyAlignment="1">
      <alignment horizontal="left" vertical="center" wrapText="1"/>
    </xf>
    <xf numFmtId="0" fontId="10" fillId="4" borderId="48" xfId="0" applyFont="1" applyFill="1" applyBorder="1" applyAlignment="1">
      <alignment horizontal="left" vertical="center" wrapText="1"/>
    </xf>
    <xf numFmtId="0" fontId="7" fillId="4" borderId="48" xfId="4" applyFont="1" applyFill="1" applyBorder="1" applyAlignment="1">
      <alignment horizontal="left" vertical="center" wrapText="1"/>
    </xf>
    <xf numFmtId="0" fontId="7" fillId="4" borderId="18" xfId="4" applyFont="1" applyFill="1" applyBorder="1" applyAlignment="1">
      <alignment horizontal="left" vertical="center" wrapText="1"/>
    </xf>
    <xf numFmtId="0" fontId="7" fillId="4" borderId="47" xfId="4" applyFont="1" applyFill="1" applyBorder="1" applyAlignment="1">
      <alignment horizontal="left" vertical="center" wrapText="1"/>
    </xf>
    <xf numFmtId="0" fontId="5" fillId="4" borderId="18" xfId="0" applyFont="1" applyFill="1" applyBorder="1" applyAlignment="1">
      <alignment horizontal="left" vertical="center" wrapText="1"/>
    </xf>
    <xf numFmtId="0" fontId="7" fillId="4" borderId="47" xfId="0" applyFont="1" applyFill="1" applyBorder="1" applyAlignment="1">
      <alignment horizontal="left" vertical="center" wrapText="1"/>
    </xf>
    <xf numFmtId="0" fontId="7" fillId="4" borderId="30" xfId="0" applyFont="1" applyFill="1" applyBorder="1" applyAlignment="1">
      <alignment horizontal="left" vertical="center" wrapText="1"/>
    </xf>
    <xf numFmtId="0" fontId="10" fillId="4" borderId="30" xfId="0" applyFont="1" applyFill="1" applyBorder="1" applyAlignment="1" applyProtection="1">
      <alignment horizontal="left" vertical="center" wrapText="1"/>
      <protection locked="0"/>
    </xf>
    <xf numFmtId="0" fontId="7" fillId="4" borderId="18" xfId="0" applyFont="1" applyFill="1" applyBorder="1" applyAlignment="1">
      <alignment horizontal="left" vertical="center" wrapText="1"/>
    </xf>
    <xf numFmtId="9" fontId="5" fillId="4" borderId="47" xfId="1" applyNumberFormat="1" applyFont="1" applyFill="1" applyBorder="1" applyAlignment="1" applyProtection="1">
      <alignment horizontal="center" vertical="center"/>
    </xf>
    <xf numFmtId="0" fontId="18" fillId="0" borderId="30" xfId="0" applyFont="1" applyBorder="1" applyAlignment="1" applyProtection="1">
      <alignment vertical="center" wrapText="1"/>
      <protection locked="0"/>
    </xf>
    <xf numFmtId="0" fontId="0" fillId="0" borderId="21" xfId="0" applyBorder="1" applyAlignment="1">
      <alignment vertical="center" wrapText="1"/>
    </xf>
    <xf numFmtId="0" fontId="0" fillId="0" borderId="19" xfId="0" applyBorder="1" applyAlignment="1">
      <alignment vertical="center" wrapText="1"/>
    </xf>
    <xf numFmtId="0" fontId="0" fillId="0" borderId="30" xfId="0" applyBorder="1" applyAlignment="1">
      <alignment vertical="center" wrapText="1" shrinkToFit="1"/>
    </xf>
    <xf numFmtId="0" fontId="0" fillId="0" borderId="48" xfId="0" applyBorder="1" applyAlignment="1">
      <alignment vertical="center" wrapText="1" shrinkToFit="1"/>
    </xf>
    <xf numFmtId="9" fontId="0" fillId="0" borderId="32" xfId="1" applyFont="1" applyBorder="1" applyAlignment="1">
      <alignment vertical="center" wrapText="1" shrinkToFit="1"/>
    </xf>
    <xf numFmtId="9" fontId="0" fillId="0" borderId="0" xfId="1" applyFont="1" applyAlignment="1">
      <alignment vertical="center" wrapText="1" shrinkToFit="1"/>
    </xf>
    <xf numFmtId="9" fontId="0" fillId="0" borderId="45" xfId="1" applyFont="1" applyBorder="1" applyAlignment="1">
      <alignment vertical="center" wrapText="1" shrinkToFit="1"/>
    </xf>
    <xf numFmtId="9" fontId="0" fillId="0" borderId="61" xfId="1" applyFont="1" applyBorder="1" applyAlignment="1">
      <alignment vertical="center" wrapText="1" shrinkToFit="1"/>
    </xf>
    <xf numFmtId="9" fontId="0" fillId="0" borderId="62" xfId="1" applyFont="1" applyBorder="1" applyAlignment="1">
      <alignment vertical="center" wrapText="1" shrinkToFit="1"/>
    </xf>
    <xf numFmtId="9" fontId="0" fillId="0" borderId="27" xfId="1" applyFont="1" applyBorder="1" applyAlignment="1">
      <alignment vertical="center" wrapText="1" shrinkToFit="1"/>
    </xf>
    <xf numFmtId="0" fontId="0" fillId="0" borderId="32" xfId="0" applyBorder="1" applyAlignment="1">
      <alignment vertical="center" wrapText="1" shrinkToFit="1"/>
    </xf>
    <xf numFmtId="0" fontId="0" fillId="0" borderId="61" xfId="0" applyBorder="1" applyAlignment="1">
      <alignment vertical="center" wrapText="1" shrinkToFit="1"/>
    </xf>
    <xf numFmtId="9" fontId="0" fillId="0" borderId="18" xfId="1" applyFont="1" applyBorder="1" applyAlignment="1">
      <alignment vertical="center" wrapText="1" shrinkToFit="1"/>
    </xf>
    <xf numFmtId="9" fontId="18" fillId="0" borderId="30" xfId="1" applyFont="1" applyBorder="1" applyAlignment="1" applyProtection="1">
      <alignment vertical="center"/>
      <protection locked="0"/>
    </xf>
    <xf numFmtId="0" fontId="17" fillId="0" borderId="30" xfId="0" applyFont="1" applyBorder="1" applyAlignment="1">
      <alignment vertical="center" wrapText="1"/>
    </xf>
    <xf numFmtId="4" fontId="0" fillId="0" borderId="18" xfId="0" applyNumberFormat="1" applyBorder="1" applyAlignment="1">
      <alignment vertical="center" wrapText="1" shrinkToFit="1"/>
    </xf>
    <xf numFmtId="0" fontId="18" fillId="0" borderId="30" xfId="0" applyFont="1" applyBorder="1" applyAlignment="1" applyProtection="1">
      <alignment vertical="center"/>
      <protection locked="0"/>
    </xf>
    <xf numFmtId="0" fontId="0" fillId="0" borderId="48" xfId="0" applyBorder="1" applyAlignment="1">
      <alignment horizontal="left" vertical="center" wrapText="1"/>
    </xf>
    <xf numFmtId="0" fontId="0" fillId="0" borderId="27" xfId="0" applyBorder="1" applyAlignment="1">
      <alignment vertical="center" wrapText="1"/>
    </xf>
    <xf numFmtId="0" fontId="0" fillId="0" borderId="61" xfId="0" applyBorder="1" applyAlignment="1">
      <alignment vertical="center" wrapText="1"/>
    </xf>
    <xf numFmtId="9" fontId="0" fillId="0" borderId="48" xfId="1" applyFont="1" applyBorder="1" applyAlignment="1">
      <alignment vertical="center" wrapText="1" shrinkToFit="1"/>
    </xf>
    <xf numFmtId="4" fontId="0" fillId="0" borderId="48" xfId="0" applyNumberFormat="1" applyBorder="1" applyAlignment="1">
      <alignment vertical="center" wrapText="1" shrinkToFit="1"/>
    </xf>
    <xf numFmtId="9" fontId="18" fillId="0" borderId="18" xfId="1" applyFont="1" applyBorder="1" applyAlignment="1" applyProtection="1">
      <alignment vertical="center"/>
      <protection locked="0"/>
    </xf>
    <xf numFmtId="0" fontId="18" fillId="0" borderId="47" xfId="0" applyFont="1" applyBorder="1" applyAlignment="1" applyProtection="1">
      <alignment horizontal="left" vertical="center" wrapText="1"/>
      <protection locked="0"/>
    </xf>
    <xf numFmtId="0" fontId="18" fillId="0" borderId="24" xfId="0" applyFont="1" applyBorder="1" applyAlignment="1" applyProtection="1">
      <alignment horizontal="left" vertical="center" wrapText="1"/>
      <protection locked="0"/>
    </xf>
    <xf numFmtId="0" fontId="18" fillId="4" borderId="24" xfId="0" applyFont="1" applyFill="1" applyBorder="1" applyAlignment="1" applyProtection="1">
      <alignment horizontal="left" vertical="center" wrapText="1"/>
      <protection locked="0"/>
    </xf>
    <xf numFmtId="0" fontId="18" fillId="4" borderId="18" xfId="0" applyFont="1" applyFill="1" applyBorder="1" applyAlignment="1" applyProtection="1">
      <alignment horizontal="left" vertical="center" wrapText="1"/>
      <protection locked="0"/>
    </xf>
    <xf numFmtId="0" fontId="18" fillId="4" borderId="18" xfId="0" applyFont="1" applyFill="1"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0" fillId="0" borderId="48" xfId="0" applyBorder="1" applyAlignment="1" applyProtection="1">
      <alignment horizontal="left" vertical="center" wrapText="1"/>
      <protection locked="0"/>
    </xf>
    <xf numFmtId="0" fontId="18" fillId="0" borderId="47" xfId="0" applyFont="1" applyBorder="1" applyAlignment="1" applyProtection="1">
      <alignment horizontal="left" wrapText="1"/>
      <protection locked="0"/>
    </xf>
    <xf numFmtId="0" fontId="0" fillId="0" borderId="21" xfId="0" applyBorder="1" applyAlignment="1">
      <alignment horizontal="left" vertical="center" wrapText="1"/>
    </xf>
    <xf numFmtId="0" fontId="0" fillId="0" borderId="18" xfId="0" applyBorder="1" applyAlignment="1">
      <alignment horizontal="left" vertical="center" wrapText="1" shrinkToFit="1"/>
    </xf>
    <xf numFmtId="0" fontId="0" fillId="0" borderId="0" xfId="0" applyBorder="1" applyAlignment="1">
      <alignment horizontal="left" indent="1"/>
    </xf>
    <xf numFmtId="0" fontId="0" fillId="0" borderId="32" xfId="0" applyBorder="1" applyAlignment="1">
      <alignment horizontal="left" indent="1"/>
    </xf>
    <xf numFmtId="0" fontId="0" fillId="0" borderId="0" xfId="0" applyBorder="1"/>
    <xf numFmtId="9" fontId="0" fillId="0" borderId="21" xfId="0" applyNumberFormat="1" applyBorder="1" applyAlignment="1" applyProtection="1">
      <alignment horizontal="center" vertical="center"/>
      <protection locked="0"/>
    </xf>
    <xf numFmtId="9" fontId="18" fillId="0" borderId="24" xfId="1" applyFont="1" applyBorder="1" applyAlignment="1" applyProtection="1">
      <alignment horizontal="center" vertical="center" wrapText="1"/>
      <protection locked="0"/>
    </xf>
    <xf numFmtId="9" fontId="18" fillId="0" borderId="18" xfId="1" applyFont="1" applyBorder="1" applyAlignment="1" applyProtection="1">
      <alignment horizontal="center" vertical="center"/>
      <protection locked="0"/>
    </xf>
    <xf numFmtId="0" fontId="18" fillId="0" borderId="13" xfId="0" applyFont="1" applyBorder="1" applyAlignment="1" applyProtection="1">
      <alignment horizontal="center"/>
      <protection locked="0"/>
    </xf>
    <xf numFmtId="0" fontId="18" fillId="0" borderId="0" xfId="0" applyFont="1" applyBorder="1"/>
    <xf numFmtId="0" fontId="27" fillId="5" borderId="18" xfId="0" applyFont="1" applyFill="1" applyBorder="1" applyAlignment="1">
      <alignment horizontal="center"/>
    </xf>
    <xf numFmtId="0" fontId="7" fillId="8" borderId="18" xfId="0" applyFont="1" applyFill="1" applyBorder="1" applyAlignment="1">
      <alignment horizontal="center" vertical="center"/>
    </xf>
    <xf numFmtId="0" fontId="29" fillId="8" borderId="18" xfId="0" applyFont="1" applyFill="1" applyBorder="1" applyAlignment="1">
      <alignment horizontal="center" vertical="center" wrapText="1"/>
    </xf>
    <xf numFmtId="0" fontId="29" fillId="8" borderId="18" xfId="0" applyFont="1" applyFill="1" applyBorder="1" applyAlignment="1" applyProtection="1">
      <alignment horizontal="center" vertical="center" wrapText="1"/>
      <protection locked="0"/>
    </xf>
    <xf numFmtId="0" fontId="29" fillId="8" borderId="18" xfId="0" applyFont="1" applyFill="1" applyBorder="1" applyAlignment="1">
      <alignment horizontal="center" vertical="center" wrapText="1"/>
    </xf>
    <xf numFmtId="0" fontId="29" fillId="8" borderId="18" xfId="0" applyFont="1" applyFill="1" applyBorder="1" applyAlignment="1">
      <alignment vertical="center" wrapText="1"/>
    </xf>
    <xf numFmtId="0" fontId="0" fillId="0" borderId="18" xfId="0" applyBorder="1"/>
    <xf numFmtId="0" fontId="23" fillId="0" borderId="18" xfId="1" applyNumberFormat="1" applyFont="1" applyBorder="1" applyAlignment="1" applyProtection="1">
      <alignment vertical="center"/>
    </xf>
    <xf numFmtId="9" fontId="23" fillId="0" borderId="18" xfId="0" applyNumberFormat="1" applyFont="1" applyBorder="1" applyAlignment="1">
      <alignment vertical="center"/>
    </xf>
    <xf numFmtId="0" fontId="39" fillId="0" borderId="18" xfId="0" applyFont="1" applyBorder="1" applyAlignment="1">
      <alignment vertical="center"/>
    </xf>
    <xf numFmtId="0" fontId="28" fillId="7" borderId="18" xfId="0" applyFont="1" applyFill="1" applyBorder="1" applyAlignment="1">
      <alignment horizontal="center" vertical="center"/>
    </xf>
    <xf numFmtId="0" fontId="4" fillId="7" borderId="18" xfId="0" applyFont="1" applyFill="1" applyBorder="1" applyAlignment="1">
      <alignment horizontal="center" vertical="center" wrapText="1"/>
    </xf>
    <xf numFmtId="0" fontId="4" fillId="7" borderId="18" xfId="0" applyFont="1" applyFill="1" applyBorder="1" applyAlignment="1">
      <alignment horizontal="left" vertical="center" wrapText="1"/>
    </xf>
    <xf numFmtId="0" fontId="29" fillId="7" borderId="18" xfId="0" applyFont="1" applyFill="1" applyBorder="1" applyAlignment="1">
      <alignment horizontal="center" vertical="center" wrapText="1"/>
    </xf>
    <xf numFmtId="0" fontId="4" fillId="7" borderId="18" xfId="0" applyFont="1" applyFill="1" applyBorder="1" applyAlignment="1">
      <alignment horizontal="center" vertical="center" wrapText="1"/>
    </xf>
    <xf numFmtId="0" fontId="10" fillId="0" borderId="18" xfId="0" applyFont="1" applyBorder="1" applyAlignment="1">
      <alignment horizontal="center" vertical="center" wrapText="1"/>
    </xf>
    <xf numFmtId="0" fontId="38" fillId="0" borderId="18" xfId="0" applyFont="1" applyBorder="1" applyAlignment="1">
      <alignment horizontal="center" vertical="center" wrapText="1"/>
    </xf>
    <xf numFmtId="0" fontId="29" fillId="8" borderId="47" xfId="0" applyFont="1" applyFill="1" applyBorder="1" applyAlignment="1" applyProtection="1">
      <alignment horizontal="center" vertical="center" wrapText="1"/>
      <protection locked="0"/>
    </xf>
    <xf numFmtId="0" fontId="29" fillId="8" borderId="48" xfId="0" applyFont="1" applyFill="1" applyBorder="1" applyAlignment="1" applyProtection="1">
      <alignment horizontal="center" vertical="center" wrapText="1"/>
      <protection locked="0"/>
    </xf>
    <xf numFmtId="0" fontId="29" fillId="8" borderId="47" xfId="0" applyFont="1" applyFill="1" applyBorder="1" applyAlignment="1">
      <alignment horizontal="center" vertical="center" wrapText="1"/>
    </xf>
    <xf numFmtId="0" fontId="27" fillId="5" borderId="60" xfId="0" applyFont="1" applyFill="1" applyBorder="1" applyAlignment="1">
      <alignment horizontal="center" vertical="center"/>
    </xf>
    <xf numFmtId="0" fontId="27" fillId="5" borderId="13" xfId="0" applyFont="1" applyFill="1" applyBorder="1" applyAlignment="1">
      <alignment horizontal="center" vertical="center"/>
    </xf>
    <xf numFmtId="0" fontId="27" fillId="5" borderId="57" xfId="0" applyFont="1" applyFill="1" applyBorder="1" applyAlignment="1">
      <alignment horizontal="center" vertical="center"/>
    </xf>
    <xf numFmtId="0" fontId="27" fillId="5" borderId="61" xfId="0" applyFont="1" applyFill="1" applyBorder="1" applyAlignment="1">
      <alignment horizontal="center" vertical="center"/>
    </xf>
    <xf numFmtId="0" fontId="27" fillId="5" borderId="62" xfId="0" applyFont="1" applyFill="1" applyBorder="1" applyAlignment="1">
      <alignment horizontal="center" vertical="center"/>
    </xf>
    <xf numFmtId="0" fontId="27" fillId="5" borderId="27" xfId="0" applyFont="1" applyFill="1" applyBorder="1" applyAlignment="1">
      <alignment horizontal="center" vertical="center"/>
    </xf>
    <xf numFmtId="0" fontId="6" fillId="0" borderId="10" xfId="0" applyFont="1" applyBorder="1" applyAlignment="1">
      <alignment horizontal="center" vertical="center"/>
    </xf>
    <xf numFmtId="0" fontId="6" fillId="0" borderId="0" xfId="0" applyFont="1" applyBorder="1" applyAlignment="1">
      <alignment horizontal="center" vertical="center"/>
    </xf>
    <xf numFmtId="0" fontId="6" fillId="0" borderId="10" xfId="0" applyFont="1" applyBorder="1" applyAlignment="1">
      <alignment horizontal="center" vertical="center" wrapText="1"/>
    </xf>
    <xf numFmtId="0" fontId="6" fillId="0" borderId="0" xfId="0" applyFont="1" applyBorder="1" applyAlignment="1">
      <alignment horizontal="center" vertical="center" wrapText="1"/>
    </xf>
    <xf numFmtId="0" fontId="7" fillId="0" borderId="10" xfId="0" applyFont="1" applyBorder="1" applyAlignment="1">
      <alignment horizontal="center" vertical="center"/>
    </xf>
    <xf numFmtId="0" fontId="7" fillId="0" borderId="0" xfId="0" applyFont="1" applyBorder="1" applyAlignment="1">
      <alignment horizontal="center" vertical="center"/>
    </xf>
    <xf numFmtId="0" fontId="27" fillId="5" borderId="10" xfId="0" applyFont="1" applyFill="1" applyBorder="1" applyAlignment="1">
      <alignment horizontal="center" vertical="center"/>
    </xf>
    <xf numFmtId="0" fontId="27" fillId="5" borderId="0" xfId="0" applyFont="1" applyFill="1" applyBorder="1" applyAlignment="1">
      <alignment horizontal="center" vertical="center"/>
    </xf>
    <xf numFmtId="0" fontId="27" fillId="5" borderId="15" xfId="0" applyFont="1" applyFill="1" applyBorder="1" applyAlignment="1">
      <alignment horizontal="center" vertical="center"/>
    </xf>
    <xf numFmtId="0" fontId="27" fillId="5" borderId="16" xfId="0" applyFont="1" applyFill="1" applyBorder="1" applyAlignment="1">
      <alignment horizontal="center" vertical="center"/>
    </xf>
    <xf numFmtId="0" fontId="6" fillId="0" borderId="18" xfId="0" applyFont="1" applyBorder="1" applyAlignment="1">
      <alignment horizontal="center" vertical="center"/>
    </xf>
    <xf numFmtId="0" fontId="6" fillId="0" borderId="18" xfId="0" applyFont="1" applyBorder="1" applyAlignment="1">
      <alignment horizontal="center" vertical="center" wrapText="1"/>
    </xf>
    <xf numFmtId="0" fontId="7" fillId="0" borderId="18" xfId="0" applyFont="1" applyBorder="1" applyAlignment="1">
      <alignment horizontal="center" vertical="center"/>
    </xf>
    <xf numFmtId="0" fontId="58" fillId="0" borderId="18" xfId="0" applyFont="1" applyBorder="1" applyAlignment="1" applyProtection="1">
      <alignment horizontal="center" vertical="center" wrapText="1"/>
      <protection locked="0"/>
    </xf>
    <xf numFmtId="0" fontId="31" fillId="0" borderId="42" xfId="0" applyFont="1" applyBorder="1" applyAlignment="1" applyProtection="1">
      <alignment horizontal="left" vertical="top" wrapText="1"/>
      <protection locked="0"/>
    </xf>
    <xf numFmtId="0" fontId="31" fillId="0" borderId="31" xfId="1" applyNumberFormat="1" applyFont="1" applyFill="1" applyBorder="1" applyAlignment="1" applyProtection="1">
      <alignment horizontal="left" vertical="center"/>
      <protection locked="0"/>
    </xf>
    <xf numFmtId="1" fontId="31" fillId="0" borderId="31" xfId="1" applyNumberFormat="1" applyFont="1" applyFill="1" applyBorder="1" applyAlignment="1" applyProtection="1">
      <alignment horizontal="left" vertical="center"/>
      <protection locked="0"/>
    </xf>
    <xf numFmtId="0" fontId="31" fillId="0" borderId="30" xfId="1" applyNumberFormat="1" applyFont="1" applyFill="1" applyBorder="1" applyAlignment="1" applyProtection="1">
      <alignment horizontal="left" vertical="center"/>
      <protection locked="0"/>
    </xf>
    <xf numFmtId="1" fontId="31" fillId="0" borderId="30" xfId="1" applyNumberFormat="1" applyFont="1" applyFill="1" applyBorder="1" applyAlignment="1" applyProtection="1">
      <alignment horizontal="left" vertical="center"/>
      <protection locked="0"/>
    </xf>
    <xf numFmtId="0" fontId="31" fillId="0" borderId="42" xfId="1" applyNumberFormat="1" applyFont="1" applyFill="1" applyBorder="1" applyAlignment="1" applyProtection="1">
      <alignment horizontal="left" vertical="center"/>
      <protection locked="0"/>
    </xf>
    <xf numFmtId="1" fontId="31" fillId="0" borderId="42" xfId="1" applyNumberFormat="1" applyFont="1" applyFill="1" applyBorder="1" applyAlignment="1" applyProtection="1">
      <alignment horizontal="left" vertical="center"/>
      <protection locked="0"/>
    </xf>
    <xf numFmtId="0" fontId="31" fillId="0" borderId="18" xfId="0" applyFont="1" applyBorder="1" applyAlignment="1" applyProtection="1">
      <alignment horizontal="left" vertical="center"/>
      <protection locked="0"/>
    </xf>
    <xf numFmtId="0" fontId="31" fillId="0" borderId="47" xfId="0" applyFont="1" applyBorder="1" applyAlignment="1" applyProtection="1">
      <alignment horizontal="left" vertical="center"/>
      <protection locked="0"/>
    </xf>
    <xf numFmtId="0" fontId="31" fillId="0" borderId="18" xfId="0" applyFont="1" applyBorder="1" applyAlignment="1" applyProtection="1">
      <alignment horizontal="left" vertical="center"/>
      <protection locked="0"/>
    </xf>
    <xf numFmtId="0" fontId="31" fillId="0" borderId="13" xfId="0" applyFont="1" applyBorder="1" applyAlignment="1" applyProtection="1">
      <alignment vertical="center" wrapText="1"/>
      <protection locked="0"/>
    </xf>
    <xf numFmtId="0" fontId="64" fillId="0" borderId="62" xfId="0" applyFont="1" applyBorder="1" applyAlignment="1" applyProtection="1">
      <alignment horizontal="center"/>
      <protection locked="0"/>
    </xf>
    <xf numFmtId="0" fontId="31" fillId="0" borderId="0" xfId="0" applyFont="1" applyBorder="1" applyAlignment="1" applyProtection="1">
      <alignment vertical="center"/>
      <protection locked="0"/>
    </xf>
    <xf numFmtId="0" fontId="0" fillId="0" borderId="0" xfId="0" applyBorder="1" applyProtection="1">
      <protection locked="0"/>
    </xf>
    <xf numFmtId="0" fontId="0" fillId="0" borderId="29" xfId="1" applyNumberFormat="1" applyFont="1" applyFill="1" applyBorder="1" applyAlignment="1" applyProtection="1">
      <alignment horizontal="left" vertical="center" wrapText="1"/>
      <protection locked="0"/>
    </xf>
    <xf numFmtId="168" fontId="38" fillId="0" borderId="31" xfId="5" applyNumberFormat="1" applyFont="1" applyFill="1" applyBorder="1" applyAlignment="1" applyProtection="1">
      <alignment horizontal="left" vertical="center"/>
      <protection locked="0"/>
    </xf>
    <xf numFmtId="1" fontId="5" fillId="0" borderId="31" xfId="1" applyNumberFormat="1" applyFont="1" applyFill="1" applyBorder="1" applyAlignment="1" applyProtection="1">
      <alignment horizontal="left" vertical="center"/>
      <protection locked="0"/>
    </xf>
    <xf numFmtId="0" fontId="23" fillId="0" borderId="31" xfId="1" applyNumberFormat="1" applyFont="1" applyBorder="1" applyAlignment="1" applyProtection="1">
      <alignment horizontal="left" vertical="center"/>
    </xf>
    <xf numFmtId="9" fontId="23" fillId="0" borderId="31" xfId="0" applyNumberFormat="1" applyFont="1" applyBorder="1" applyAlignment="1">
      <alignment horizontal="left" vertical="center"/>
    </xf>
    <xf numFmtId="0" fontId="39" fillId="0" borderId="31" xfId="0" applyFont="1" applyBorder="1" applyAlignment="1">
      <alignment horizontal="left" vertical="center"/>
    </xf>
    <xf numFmtId="0" fontId="0" fillId="0" borderId="31" xfId="0" applyBorder="1" applyAlignment="1" applyProtection="1">
      <alignment horizontal="left" vertical="center" wrapText="1"/>
      <protection locked="0"/>
    </xf>
    <xf numFmtId="0" fontId="0" fillId="0" borderId="24" xfId="0" applyBorder="1" applyAlignment="1" applyProtection="1">
      <alignment horizontal="left" vertical="center" wrapText="1"/>
      <protection locked="0"/>
    </xf>
    <xf numFmtId="0" fontId="65" fillId="4" borderId="31" xfId="4" applyFont="1" applyFill="1" applyBorder="1" applyAlignment="1">
      <alignment horizontal="left" vertical="center" wrapText="1"/>
    </xf>
    <xf numFmtId="0" fontId="0" fillId="0" borderId="30" xfId="0" applyBorder="1" applyAlignment="1" applyProtection="1">
      <alignment horizontal="left" vertical="center"/>
      <protection locked="0"/>
    </xf>
    <xf numFmtId="0" fontId="0" fillId="0" borderId="45" xfId="1" applyNumberFormat="1" applyFont="1" applyFill="1" applyBorder="1" applyAlignment="1" applyProtection="1">
      <alignment horizontal="left" vertical="center" wrapText="1"/>
      <protection locked="0"/>
    </xf>
    <xf numFmtId="168" fontId="38" fillId="0" borderId="30" xfId="5" applyNumberFormat="1" applyFont="1" applyFill="1" applyBorder="1" applyAlignment="1" applyProtection="1">
      <alignment horizontal="left" vertical="center"/>
      <protection locked="0"/>
    </xf>
    <xf numFmtId="1" fontId="5" fillId="0" borderId="30" xfId="1" applyNumberFormat="1" applyFont="1" applyFill="1" applyBorder="1" applyAlignment="1" applyProtection="1">
      <alignment horizontal="left" vertical="center"/>
      <protection locked="0"/>
    </xf>
    <xf numFmtId="0" fontId="23" fillId="0" borderId="30" xfId="1" applyNumberFormat="1" applyFont="1" applyBorder="1" applyAlignment="1" applyProtection="1">
      <alignment horizontal="left" vertical="center"/>
    </xf>
    <xf numFmtId="9" fontId="23" fillId="0" borderId="30" xfId="0" applyNumberFormat="1" applyFont="1" applyBorder="1" applyAlignment="1">
      <alignment horizontal="left" vertical="center"/>
    </xf>
    <xf numFmtId="0" fontId="39" fillId="0" borderId="30" xfId="0" applyFont="1" applyBorder="1" applyAlignment="1">
      <alignment horizontal="left" vertical="center"/>
    </xf>
    <xf numFmtId="0" fontId="0" fillId="0" borderId="30"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65" fillId="4" borderId="30" xfId="4" applyFont="1" applyFill="1" applyBorder="1" applyAlignment="1">
      <alignment horizontal="left" vertical="center" wrapText="1"/>
    </xf>
    <xf numFmtId="0" fontId="10" fillId="0" borderId="18" xfId="4" quotePrefix="1" applyFont="1" applyBorder="1" applyAlignment="1">
      <alignment horizontal="left" vertical="center" wrapText="1"/>
    </xf>
    <xf numFmtId="0" fontId="0" fillId="0" borderId="31" xfId="1" applyNumberFormat="1" applyFont="1" applyFill="1" applyBorder="1" applyAlignment="1" applyProtection="1">
      <alignment horizontal="left" vertical="center"/>
      <protection locked="0"/>
    </xf>
    <xf numFmtId="0" fontId="0" fillId="0" borderId="24" xfId="0" applyBorder="1" applyAlignment="1" applyProtection="1">
      <alignment horizontal="left" vertical="center"/>
      <protection locked="0"/>
    </xf>
    <xf numFmtId="0" fontId="0" fillId="0" borderId="24" xfId="1" applyNumberFormat="1" applyFont="1" applyFill="1" applyBorder="1" applyAlignment="1" applyProtection="1">
      <alignment horizontal="left" vertical="center"/>
      <protection locked="0"/>
    </xf>
    <xf numFmtId="0" fontId="0" fillId="0" borderId="31" xfId="1" applyNumberFormat="1" applyFont="1" applyFill="1" applyBorder="1" applyAlignment="1" applyProtection="1">
      <alignment horizontal="left" vertical="center" wrapText="1"/>
      <protection locked="0"/>
    </xf>
    <xf numFmtId="9" fontId="0" fillId="0" borderId="31" xfId="1" applyFont="1" applyFill="1" applyBorder="1" applyAlignment="1" applyProtection="1">
      <alignment horizontal="left" vertical="center"/>
      <protection locked="0"/>
    </xf>
    <xf numFmtId="0" fontId="0" fillId="0" borderId="50" xfId="0" applyBorder="1" applyAlignment="1" applyProtection="1">
      <alignment horizontal="left" vertical="center" wrapText="1"/>
      <protection locked="0"/>
    </xf>
    <xf numFmtId="168" fontId="65" fillId="0" borderId="24" xfId="4" applyNumberFormat="1" applyFont="1" applyBorder="1" applyAlignment="1">
      <alignment horizontal="left" vertical="center" wrapText="1"/>
    </xf>
    <xf numFmtId="0" fontId="65" fillId="0" borderId="58" xfId="4" applyFont="1" applyBorder="1" applyAlignment="1">
      <alignment horizontal="left" vertical="center" wrapText="1"/>
    </xf>
    <xf numFmtId="0" fontId="65" fillId="0" borderId="3" xfId="4" applyFont="1" applyBorder="1" applyAlignment="1">
      <alignment horizontal="left" vertical="center" wrapText="1"/>
    </xf>
    <xf numFmtId="0" fontId="0" fillId="0" borderId="30" xfId="1" applyNumberFormat="1" applyFont="1" applyFill="1" applyBorder="1" applyAlignment="1" applyProtection="1">
      <alignment horizontal="left" vertical="center"/>
      <protection locked="0"/>
    </xf>
    <xf numFmtId="0" fontId="0" fillId="0" borderId="18" xfId="0" applyBorder="1" applyAlignment="1" applyProtection="1">
      <alignment horizontal="left" vertical="center"/>
      <protection locked="0"/>
    </xf>
    <xf numFmtId="0" fontId="0" fillId="0" borderId="18" xfId="1" applyNumberFormat="1" applyFont="1" applyFill="1" applyBorder="1" applyAlignment="1" applyProtection="1">
      <alignment horizontal="left" vertical="center"/>
      <protection locked="0"/>
    </xf>
    <xf numFmtId="0" fontId="0" fillId="0" borderId="30" xfId="1" applyNumberFormat="1" applyFont="1" applyFill="1" applyBorder="1" applyAlignment="1" applyProtection="1">
      <alignment horizontal="left" vertical="center" wrapText="1"/>
      <protection locked="0"/>
    </xf>
    <xf numFmtId="9" fontId="0" fillId="0" borderId="30" xfId="1" applyFont="1" applyFill="1" applyBorder="1" applyAlignment="1" applyProtection="1">
      <alignment horizontal="left" vertical="center"/>
      <protection locked="0"/>
    </xf>
    <xf numFmtId="0" fontId="0" fillId="0" borderId="55" xfId="0" applyBorder="1" applyAlignment="1" applyProtection="1">
      <alignment horizontal="left" vertical="center" wrapText="1"/>
      <protection locked="0"/>
    </xf>
    <xf numFmtId="168" fontId="65" fillId="0" borderId="18" xfId="4" applyNumberFormat="1" applyFont="1" applyBorder="1" applyAlignment="1">
      <alignment horizontal="left" vertical="center" wrapText="1"/>
    </xf>
    <xf numFmtId="0" fontId="65" fillId="0" borderId="59" xfId="4" applyFont="1" applyBorder="1" applyAlignment="1">
      <alignment horizontal="left" vertical="center" wrapText="1"/>
    </xf>
    <xf numFmtId="0" fontId="65" fillId="0" borderId="11" xfId="4" applyFont="1" applyBorder="1" applyAlignment="1">
      <alignment horizontal="left" vertical="center" wrapText="1"/>
    </xf>
    <xf numFmtId="0" fontId="10" fillId="0" borderId="36" xfId="4" quotePrefix="1" applyFont="1" applyBorder="1" applyAlignment="1">
      <alignment horizontal="left" vertical="center" wrapText="1"/>
    </xf>
    <xf numFmtId="0" fontId="5" fillId="0" borderId="32" xfId="0" applyFont="1" applyBorder="1" applyAlignment="1" applyProtection="1">
      <alignment horizontal="left" wrapText="1"/>
      <protection locked="0"/>
    </xf>
    <xf numFmtId="0" fontId="0" fillId="0" borderId="30" xfId="1" applyNumberFormat="1" applyFont="1" applyFill="1" applyBorder="1" applyAlignment="1" applyProtection="1">
      <alignment horizontal="left" vertical="center"/>
      <protection locked="0"/>
    </xf>
    <xf numFmtId="0" fontId="0" fillId="0" borderId="45" xfId="1" applyNumberFormat="1" applyFont="1" applyFill="1" applyBorder="1" applyAlignment="1" applyProtection="1">
      <alignment horizontal="left" vertical="center" wrapText="1"/>
      <protection locked="0"/>
    </xf>
    <xf numFmtId="168" fontId="0" fillId="0" borderId="30" xfId="5" applyNumberFormat="1" applyFont="1" applyFill="1" applyBorder="1" applyAlignment="1" applyProtection="1">
      <alignment horizontal="left" vertical="center"/>
      <protection locked="0"/>
    </xf>
    <xf numFmtId="1" fontId="5" fillId="0" borderId="30" xfId="1" applyNumberFormat="1" applyFont="1" applyFill="1" applyBorder="1" applyAlignment="1" applyProtection="1">
      <alignment horizontal="left" vertical="center"/>
      <protection locked="0"/>
    </xf>
    <xf numFmtId="0" fontId="23" fillId="0" borderId="30" xfId="1" applyNumberFormat="1" applyFont="1" applyBorder="1" applyAlignment="1" applyProtection="1">
      <alignment horizontal="left" vertical="center"/>
    </xf>
    <xf numFmtId="9" fontId="23" fillId="0" borderId="30" xfId="0" applyNumberFormat="1" applyFont="1" applyBorder="1" applyAlignment="1">
      <alignment horizontal="left" vertical="center"/>
    </xf>
    <xf numFmtId="0" fontId="39" fillId="0" borderId="30" xfId="0" applyFont="1" applyBorder="1" applyAlignment="1">
      <alignment horizontal="left" vertical="center"/>
    </xf>
    <xf numFmtId="9" fontId="0" fillId="0" borderId="30" xfId="1" applyFont="1" applyFill="1" applyBorder="1" applyAlignment="1" applyProtection="1">
      <alignment horizontal="left"/>
      <protection locked="0"/>
    </xf>
    <xf numFmtId="0" fontId="0" fillId="0" borderId="30"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10" fillId="0" borderId="24" xfId="4" quotePrefix="1" applyFont="1" applyBorder="1" applyAlignment="1">
      <alignment horizontal="left" vertical="center" wrapText="1"/>
    </xf>
    <xf numFmtId="0" fontId="0" fillId="0" borderId="26" xfId="1" applyNumberFormat="1" applyFont="1" applyFill="1" applyBorder="1" applyAlignment="1" applyProtection="1">
      <alignment horizontal="left" vertical="center"/>
      <protection locked="0"/>
    </xf>
    <xf numFmtId="0" fontId="38" fillId="0" borderId="29" xfId="1" applyNumberFormat="1" applyFont="1" applyFill="1" applyBorder="1" applyAlignment="1" applyProtection="1">
      <alignment horizontal="left" vertical="center" wrapText="1"/>
      <protection locked="0"/>
    </xf>
    <xf numFmtId="9" fontId="0" fillId="0" borderId="31" xfId="0" applyNumberFormat="1" applyBorder="1" applyAlignment="1" applyProtection="1">
      <alignment horizontal="left" vertical="center"/>
      <protection locked="0"/>
    </xf>
    <xf numFmtId="168" fontId="65" fillId="4" borderId="24" xfId="4" applyNumberFormat="1" applyFont="1" applyFill="1" applyBorder="1" applyAlignment="1">
      <alignment horizontal="left" vertical="center" wrapText="1"/>
    </xf>
    <xf numFmtId="0" fontId="65" fillId="4" borderId="50" xfId="4" applyFont="1" applyFill="1" applyBorder="1" applyAlignment="1">
      <alignment horizontal="left" vertical="center" wrapText="1"/>
    </xf>
    <xf numFmtId="0" fontId="0" fillId="0" borderId="21" xfId="1" applyNumberFormat="1" applyFont="1" applyFill="1" applyBorder="1" applyAlignment="1" applyProtection="1">
      <alignment horizontal="left" vertical="center"/>
      <protection locked="0"/>
    </xf>
    <xf numFmtId="0" fontId="38" fillId="0" borderId="45" xfId="1" applyNumberFormat="1" applyFont="1" applyFill="1" applyBorder="1" applyAlignment="1" applyProtection="1">
      <alignment horizontal="left" vertical="center" wrapText="1"/>
      <protection locked="0"/>
    </xf>
    <xf numFmtId="168" fontId="65" fillId="4" borderId="18" xfId="4" applyNumberFormat="1" applyFont="1" applyFill="1" applyBorder="1" applyAlignment="1">
      <alignment horizontal="left" vertical="center" wrapText="1"/>
    </xf>
    <xf numFmtId="0" fontId="65" fillId="4" borderId="55" xfId="4" applyFont="1" applyFill="1" applyBorder="1" applyAlignment="1">
      <alignment horizontal="left" vertical="center" wrapText="1"/>
    </xf>
    <xf numFmtId="168" fontId="65" fillId="4" borderId="47" xfId="4" applyNumberFormat="1" applyFont="1" applyFill="1" applyBorder="1" applyAlignment="1">
      <alignment horizontal="left" vertical="center" wrapText="1"/>
    </xf>
    <xf numFmtId="0" fontId="0" fillId="0" borderId="57" xfId="1" applyNumberFormat="1" applyFont="1" applyFill="1" applyBorder="1" applyAlignment="1" applyProtection="1">
      <alignment horizontal="left" vertical="center"/>
      <protection locked="0"/>
    </xf>
    <xf numFmtId="0" fontId="0" fillId="0" borderId="47" xfId="1" applyNumberFormat="1" applyFont="1" applyFill="1" applyBorder="1" applyAlignment="1" applyProtection="1">
      <alignment horizontal="left" vertical="center"/>
      <protection locked="0"/>
    </xf>
    <xf numFmtId="0" fontId="0" fillId="0" borderId="18" xfId="0" applyBorder="1" applyAlignment="1" applyProtection="1">
      <alignment horizontal="left"/>
      <protection locked="0"/>
    </xf>
    <xf numFmtId="0" fontId="0" fillId="0" borderId="75" xfId="1" applyNumberFormat="1" applyFont="1" applyFill="1" applyBorder="1" applyAlignment="1" applyProtection="1">
      <alignment horizontal="left" vertical="center"/>
      <protection locked="0"/>
    </xf>
    <xf numFmtId="0" fontId="0" fillId="0" borderId="36" xfId="1" applyNumberFormat="1" applyFont="1" applyFill="1" applyBorder="1" applyAlignment="1" applyProtection="1">
      <alignment horizontal="left" vertical="center"/>
      <protection locked="0"/>
    </xf>
    <xf numFmtId="0" fontId="38" fillId="0" borderId="41" xfId="1" applyNumberFormat="1" applyFont="1" applyFill="1" applyBorder="1" applyAlignment="1" applyProtection="1">
      <alignment horizontal="left" vertical="center" wrapText="1"/>
      <protection locked="0"/>
    </xf>
    <xf numFmtId="168" fontId="38" fillId="0" borderId="42" xfId="5" applyNumberFormat="1" applyFont="1" applyFill="1" applyBorder="1" applyAlignment="1" applyProtection="1">
      <alignment horizontal="left" vertical="center"/>
      <protection locked="0"/>
    </xf>
    <xf numFmtId="1" fontId="5" fillId="0" borderId="42" xfId="1" applyNumberFormat="1" applyFont="1" applyFill="1" applyBorder="1" applyAlignment="1" applyProtection="1">
      <alignment horizontal="left" vertical="center"/>
      <protection locked="0"/>
    </xf>
    <xf numFmtId="0" fontId="23" fillId="0" borderId="42" xfId="1" applyNumberFormat="1" applyFont="1" applyBorder="1" applyAlignment="1" applyProtection="1">
      <alignment horizontal="left" vertical="center"/>
    </xf>
    <xf numFmtId="9" fontId="23" fillId="0" borderId="42" xfId="0" applyNumberFormat="1" applyFont="1" applyBorder="1" applyAlignment="1">
      <alignment horizontal="left" vertical="center"/>
    </xf>
    <xf numFmtId="0" fontId="39" fillId="0" borderId="42" xfId="0" applyFont="1" applyBorder="1" applyAlignment="1">
      <alignment horizontal="left" vertical="center"/>
    </xf>
    <xf numFmtId="0" fontId="0" fillId="0" borderId="42" xfId="0" applyBorder="1" applyAlignment="1" applyProtection="1">
      <alignment horizontal="left" vertical="center"/>
      <protection locked="0"/>
    </xf>
    <xf numFmtId="0" fontId="0" fillId="0" borderId="42"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168" fontId="65" fillId="4" borderId="36" xfId="4" applyNumberFormat="1" applyFont="1" applyFill="1" applyBorder="1" applyAlignment="1">
      <alignment horizontal="left" vertical="center" wrapText="1"/>
    </xf>
    <xf numFmtId="0" fontId="65" fillId="4" borderId="42" xfId="4" applyFont="1" applyFill="1" applyBorder="1" applyAlignment="1">
      <alignment horizontal="left" vertical="center" wrapText="1"/>
    </xf>
    <xf numFmtId="0" fontId="65" fillId="4" borderId="64" xfId="4" applyFont="1" applyFill="1" applyBorder="1" applyAlignment="1">
      <alignment horizontal="left" vertical="center" wrapText="1"/>
    </xf>
    <xf numFmtId="0" fontId="10" fillId="0" borderId="30" xfId="4" quotePrefix="1" applyFont="1" applyBorder="1" applyAlignment="1">
      <alignment horizontal="left" vertical="center" wrapText="1"/>
    </xf>
    <xf numFmtId="0" fontId="0" fillId="0" borderId="27" xfId="1" applyNumberFormat="1" applyFont="1" applyFill="1" applyBorder="1" applyAlignment="1" applyProtection="1">
      <alignment horizontal="left" vertical="center"/>
      <protection locked="0"/>
    </xf>
    <xf numFmtId="0" fontId="0" fillId="0" borderId="48" xfId="1" applyNumberFormat="1" applyFont="1" applyFill="1" applyBorder="1" applyAlignment="1" applyProtection="1">
      <alignment horizontal="left" vertical="center"/>
      <protection locked="0"/>
    </xf>
    <xf numFmtId="9" fontId="0" fillId="0" borderId="30" xfId="0" applyNumberFormat="1" applyBorder="1" applyAlignment="1" applyProtection="1">
      <alignment horizontal="left" vertical="center"/>
      <protection locked="0"/>
    </xf>
    <xf numFmtId="0" fontId="0" fillId="0" borderId="32" xfId="0" applyBorder="1" applyAlignment="1" applyProtection="1">
      <alignment horizontal="left" vertical="center" wrapText="1"/>
      <protection locked="0"/>
    </xf>
    <xf numFmtId="0" fontId="10" fillId="0" borderId="48" xfId="4" quotePrefix="1" applyFont="1" applyBorder="1" applyAlignment="1">
      <alignment horizontal="left" vertical="center" wrapText="1"/>
    </xf>
    <xf numFmtId="0" fontId="10" fillId="0" borderId="47" xfId="4" quotePrefix="1" applyFont="1" applyBorder="1" applyAlignment="1">
      <alignment horizontal="left" vertical="center" wrapText="1"/>
    </xf>
    <xf numFmtId="0" fontId="10" fillId="0" borderId="42" xfId="4" quotePrefix="1" applyFont="1" applyBorder="1" applyAlignment="1">
      <alignment horizontal="left" vertical="center" wrapText="1"/>
    </xf>
    <xf numFmtId="0" fontId="0" fillId="0" borderId="42" xfId="1" applyNumberFormat="1" applyFont="1" applyFill="1" applyBorder="1" applyAlignment="1" applyProtection="1">
      <alignment horizontal="left" vertical="center" wrapText="1"/>
      <protection locked="0"/>
    </xf>
    <xf numFmtId="168" fontId="0" fillId="0" borderId="31" xfId="5" applyNumberFormat="1" applyFont="1" applyFill="1" applyBorder="1" applyAlignment="1" applyProtection="1">
      <alignment horizontal="left" vertical="center"/>
      <protection locked="0"/>
    </xf>
    <xf numFmtId="168" fontId="0" fillId="0" borderId="30" xfId="5" applyNumberFormat="1" applyFont="1" applyFill="1" applyBorder="1" applyAlignment="1" applyProtection="1">
      <alignment horizontal="left" vertical="center"/>
      <protection locked="0"/>
    </xf>
    <xf numFmtId="0" fontId="10" fillId="0" borderId="21" xfId="4" quotePrefix="1" applyFont="1" applyBorder="1" applyAlignment="1">
      <alignment horizontal="left" vertical="center" wrapText="1"/>
    </xf>
    <xf numFmtId="0" fontId="5" fillId="0" borderId="83" xfId="0" applyFont="1" applyBorder="1" applyAlignment="1" applyProtection="1">
      <alignment horizontal="left" wrapText="1"/>
      <protection locked="0"/>
    </xf>
    <xf numFmtId="0" fontId="5" fillId="4" borderId="31" xfId="0" applyFont="1" applyFill="1" applyBorder="1" applyAlignment="1" applyProtection="1">
      <alignment horizontal="center" vertical="center" wrapText="1"/>
      <protection locked="0"/>
    </xf>
    <xf numFmtId="0" fontId="5" fillId="4" borderId="42" xfId="0" applyFont="1" applyFill="1" applyBorder="1" applyAlignment="1" applyProtection="1">
      <alignment horizontal="center" vertical="center" wrapText="1"/>
      <protection locked="0"/>
    </xf>
    <xf numFmtId="0" fontId="0" fillId="0" borderId="18" xfId="1" applyNumberFormat="1" applyFont="1" applyFill="1" applyBorder="1" applyAlignment="1" applyProtection="1">
      <alignment horizontal="left" vertical="center" wrapText="1"/>
      <protection locked="0"/>
    </xf>
    <xf numFmtId="168" fontId="38" fillId="0" borderId="18" xfId="5" applyNumberFormat="1" applyFont="1" applyFill="1" applyBorder="1" applyAlignment="1" applyProtection="1">
      <alignment horizontal="left" vertical="center"/>
      <protection locked="0"/>
    </xf>
    <xf numFmtId="1" fontId="5" fillId="0" borderId="18" xfId="1" applyNumberFormat="1" applyFont="1" applyFill="1" applyBorder="1" applyAlignment="1" applyProtection="1">
      <alignment horizontal="left" vertical="center"/>
      <protection locked="0"/>
    </xf>
    <xf numFmtId="0" fontId="23" fillId="0" borderId="18" xfId="1" applyNumberFormat="1" applyFont="1" applyBorder="1" applyAlignment="1" applyProtection="1">
      <alignment horizontal="left" vertical="center"/>
    </xf>
    <xf numFmtId="9" fontId="23" fillId="0" borderId="18" xfId="0" applyNumberFormat="1" applyFont="1" applyBorder="1" applyAlignment="1">
      <alignment horizontal="left" vertical="center"/>
    </xf>
    <xf numFmtId="0" fontId="39" fillId="0" borderId="18" xfId="0" applyFont="1" applyBorder="1" applyAlignment="1">
      <alignment horizontal="left" vertical="center"/>
    </xf>
    <xf numFmtId="9" fontId="23" fillId="0" borderId="18" xfId="1" applyFont="1" applyBorder="1" applyAlignment="1" applyProtection="1">
      <alignment horizontal="left" vertical="center"/>
    </xf>
    <xf numFmtId="0" fontId="65" fillId="4" borderId="18" xfId="4" applyFont="1" applyFill="1" applyBorder="1" applyAlignment="1">
      <alignment horizontal="left" vertical="center" wrapText="1"/>
    </xf>
    <xf numFmtId="0" fontId="0" fillId="4" borderId="0" xfId="0" applyFill="1" applyBorder="1" applyProtection="1">
      <protection locked="0"/>
    </xf>
    <xf numFmtId="0" fontId="5" fillId="0" borderId="0" xfId="0" applyFont="1" applyBorder="1" applyAlignment="1" applyProtection="1">
      <alignment vertical="center"/>
      <protection locked="0"/>
    </xf>
    <xf numFmtId="9" fontId="0" fillId="0" borderId="24" xfId="1" applyFont="1" applyFill="1" applyBorder="1" applyAlignment="1" applyProtection="1">
      <alignment horizontal="left" vertical="center"/>
      <protection locked="0"/>
    </xf>
    <xf numFmtId="0" fontId="0" fillId="0" borderId="24" xfId="1" applyNumberFormat="1" applyFont="1" applyFill="1" applyBorder="1" applyAlignment="1" applyProtection="1">
      <alignment horizontal="left" vertical="center"/>
      <protection locked="0"/>
    </xf>
    <xf numFmtId="0" fontId="0" fillId="0" borderId="24" xfId="0" applyBorder="1" applyAlignment="1" applyProtection="1">
      <alignment horizontal="left" vertical="center"/>
      <protection locked="0"/>
    </xf>
    <xf numFmtId="165" fontId="0" fillId="0" borderId="24" xfId="5" applyNumberFormat="1" applyFont="1" applyFill="1" applyBorder="1" applyAlignment="1" applyProtection="1">
      <alignment horizontal="left" vertical="center"/>
      <protection locked="0"/>
    </xf>
    <xf numFmtId="165" fontId="0" fillId="0" borderId="24" xfId="0" applyNumberFormat="1" applyBorder="1" applyAlignment="1" applyProtection="1">
      <alignment horizontal="left" vertical="center"/>
      <protection locked="0"/>
    </xf>
    <xf numFmtId="9" fontId="5" fillId="0" borderId="26" xfId="1" applyFont="1" applyFill="1" applyBorder="1" applyAlignment="1" applyProtection="1">
      <alignment horizontal="left" vertical="center"/>
      <protection locked="0"/>
    </xf>
    <xf numFmtId="0" fontId="23" fillId="0" borderId="18" xfId="1" applyNumberFormat="1" applyFont="1" applyBorder="1" applyAlignment="1" applyProtection="1">
      <alignment horizontal="left" vertical="center"/>
    </xf>
    <xf numFmtId="9" fontId="23" fillId="0" borderId="18" xfId="0" applyNumberFormat="1" applyFont="1" applyBorder="1" applyAlignment="1">
      <alignment horizontal="left" vertical="center"/>
    </xf>
    <xf numFmtId="0" fontId="39" fillId="0" borderId="73" xfId="0" applyFont="1" applyBorder="1" applyAlignment="1">
      <alignment horizontal="left" vertical="center"/>
    </xf>
    <xf numFmtId="0" fontId="0" fillId="0" borderId="25" xfId="0" applyBorder="1" applyAlignment="1" applyProtection="1">
      <alignment horizontal="left" vertical="center"/>
      <protection locked="0"/>
    </xf>
    <xf numFmtId="0" fontId="0" fillId="0" borderId="58" xfId="0" applyBorder="1" applyAlignment="1" applyProtection="1">
      <alignment horizontal="left" vertical="center"/>
      <protection locked="0"/>
    </xf>
    <xf numFmtId="165" fontId="0" fillId="0" borderId="18" xfId="5" applyNumberFormat="1" applyFont="1" applyFill="1" applyBorder="1" applyAlignment="1" applyProtection="1">
      <alignment horizontal="left"/>
      <protection locked="0"/>
    </xf>
    <xf numFmtId="165" fontId="0" fillId="0" borderId="18" xfId="0" applyNumberFormat="1" applyBorder="1" applyAlignment="1" applyProtection="1">
      <alignment horizontal="left"/>
      <protection locked="0"/>
    </xf>
    <xf numFmtId="0" fontId="0" fillId="0" borderId="19" xfId="0" applyBorder="1" applyAlignment="1" applyProtection="1">
      <alignment horizontal="left"/>
      <protection locked="0"/>
    </xf>
    <xf numFmtId="0" fontId="0" fillId="0" borderId="59" xfId="0" applyBorder="1" applyAlignment="1" applyProtection="1">
      <alignment horizontal="left"/>
      <protection locked="0"/>
    </xf>
    <xf numFmtId="0" fontId="30" fillId="0" borderId="24" xfId="0" applyFont="1" applyBorder="1" applyAlignment="1" applyProtection="1">
      <alignment horizontal="left" vertical="center" wrapText="1"/>
      <protection locked="0"/>
    </xf>
    <xf numFmtId="9" fontId="30" fillId="0" borderId="24" xfId="1" applyFont="1" applyFill="1" applyBorder="1" applyAlignment="1" applyProtection="1">
      <alignment horizontal="left" vertical="center" wrapText="1"/>
      <protection locked="0"/>
    </xf>
    <xf numFmtId="168" fontId="30" fillId="0" borderId="24" xfId="5" applyNumberFormat="1" applyFont="1" applyFill="1" applyBorder="1" applyAlignment="1" applyProtection="1">
      <alignment horizontal="left" vertical="center"/>
      <protection locked="0"/>
    </xf>
    <xf numFmtId="4" fontId="30" fillId="0" borderId="24" xfId="0" applyNumberFormat="1" applyFont="1" applyBorder="1" applyAlignment="1" applyProtection="1">
      <alignment horizontal="left" vertical="center"/>
      <protection locked="0"/>
    </xf>
    <xf numFmtId="9" fontId="30" fillId="0" borderId="24" xfId="1" applyFont="1" applyFill="1" applyBorder="1" applyAlignment="1" applyProtection="1">
      <alignment horizontal="left" vertical="center"/>
      <protection locked="0"/>
    </xf>
    <xf numFmtId="9" fontId="30" fillId="0" borderId="24" xfId="1" applyFont="1" applyBorder="1" applyAlignment="1" applyProtection="1">
      <alignment horizontal="left" vertical="center"/>
    </xf>
    <xf numFmtId="9" fontId="30" fillId="0" borderId="31" xfId="0" applyNumberFormat="1" applyFont="1" applyBorder="1" applyAlignment="1">
      <alignment horizontal="left" vertical="center"/>
    </xf>
    <xf numFmtId="0" fontId="63" fillId="0" borderId="31" xfId="0" applyFont="1" applyBorder="1" applyAlignment="1">
      <alignment horizontal="left" vertical="center"/>
    </xf>
    <xf numFmtId="9" fontId="30" fillId="0" borderId="24" xfId="0" applyNumberFormat="1" applyFont="1" applyBorder="1" applyAlignment="1" applyProtection="1">
      <alignment horizontal="left" vertical="center" wrapText="1"/>
      <protection locked="0"/>
    </xf>
    <xf numFmtId="0" fontId="55" fillId="0" borderId="24" xfId="0" applyFont="1" applyBorder="1" applyAlignment="1" applyProtection="1">
      <alignment horizontal="left" vertical="center" wrapText="1"/>
      <protection locked="0"/>
    </xf>
    <xf numFmtId="0" fontId="55" fillId="0" borderId="58" xfId="0" applyFont="1" applyBorder="1" applyAlignment="1" applyProtection="1">
      <alignment horizontal="left" vertical="center" wrapText="1"/>
      <protection locked="0"/>
    </xf>
    <xf numFmtId="0" fontId="30" fillId="0" borderId="18" xfId="0" applyFont="1" applyBorder="1" applyAlignment="1" applyProtection="1">
      <alignment horizontal="left" vertical="center" wrapText="1"/>
      <protection locked="0"/>
    </xf>
    <xf numFmtId="9" fontId="30" fillId="0" borderId="18" xfId="1" applyFont="1" applyFill="1" applyBorder="1" applyAlignment="1" applyProtection="1">
      <alignment horizontal="left" vertical="center" wrapText="1"/>
      <protection locked="0"/>
    </xf>
    <xf numFmtId="0" fontId="30" fillId="0" borderId="18" xfId="1" applyNumberFormat="1" applyFont="1" applyFill="1" applyBorder="1" applyAlignment="1" applyProtection="1">
      <alignment horizontal="left" vertical="center" wrapText="1"/>
      <protection locked="0"/>
    </xf>
    <xf numFmtId="168" fontId="30" fillId="0" borderId="18" xfId="5" applyNumberFormat="1" applyFont="1" applyFill="1" applyBorder="1" applyAlignment="1" applyProtection="1">
      <alignment horizontal="left" vertical="center"/>
      <protection locked="0"/>
    </xf>
    <xf numFmtId="4" fontId="30" fillId="0" borderId="18" xfId="0" applyNumberFormat="1" applyFont="1" applyBorder="1" applyAlignment="1" applyProtection="1">
      <alignment horizontal="left" vertical="center"/>
      <protection locked="0"/>
    </xf>
    <xf numFmtId="9" fontId="30" fillId="0" borderId="18" xfId="1" applyFont="1" applyBorder="1" applyAlignment="1" applyProtection="1">
      <alignment horizontal="left" vertical="center"/>
      <protection locked="0"/>
    </xf>
    <xf numFmtId="9" fontId="30" fillId="0" borderId="18" xfId="1" applyFont="1" applyBorder="1" applyAlignment="1" applyProtection="1">
      <alignment horizontal="left" vertical="center"/>
    </xf>
    <xf numFmtId="9" fontId="30" fillId="0" borderId="18" xfId="0" applyNumberFormat="1" applyFont="1" applyBorder="1" applyAlignment="1">
      <alignment horizontal="left" vertical="center"/>
    </xf>
    <xf numFmtId="0" fontId="63" fillId="0" borderId="18" xfId="0" applyFont="1" applyBorder="1" applyAlignment="1">
      <alignment horizontal="left" vertical="center"/>
    </xf>
    <xf numFmtId="9" fontId="30" fillId="0" borderId="18" xfId="0" applyNumberFormat="1" applyFont="1" applyBorder="1" applyAlignment="1" applyProtection="1">
      <alignment horizontal="left" vertical="center" wrapText="1"/>
      <protection locked="0"/>
    </xf>
    <xf numFmtId="49" fontId="55" fillId="0" borderId="18" xfId="0" applyNumberFormat="1" applyFont="1" applyBorder="1" applyAlignment="1" applyProtection="1">
      <alignment horizontal="left" vertical="center" wrapText="1"/>
      <protection locked="0"/>
    </xf>
    <xf numFmtId="0" fontId="55" fillId="0" borderId="59" xfId="0" applyFont="1" applyBorder="1" applyAlignment="1" applyProtection="1">
      <alignment horizontal="left" vertical="center" wrapText="1"/>
      <protection locked="0"/>
    </xf>
    <xf numFmtId="0" fontId="30" fillId="0" borderId="47" xfId="0" applyFont="1" applyBorder="1" applyAlignment="1" applyProtection="1">
      <alignment horizontal="left" vertical="center" wrapText="1"/>
      <protection locked="0"/>
    </xf>
    <xf numFmtId="0" fontId="30" fillId="0" borderId="18" xfId="0" applyFont="1" applyBorder="1" applyAlignment="1" applyProtection="1">
      <alignment horizontal="left" wrapText="1"/>
      <protection locked="0"/>
    </xf>
    <xf numFmtId="0" fontId="30" fillId="0" borderId="18" xfId="1" applyNumberFormat="1" applyFont="1" applyBorder="1" applyAlignment="1" applyProtection="1">
      <alignment horizontal="left" vertical="center"/>
    </xf>
    <xf numFmtId="0" fontId="66" fillId="4" borderId="18" xfId="4" applyFont="1" applyFill="1" applyBorder="1" applyAlignment="1">
      <alignment horizontal="left" vertical="center" wrapText="1"/>
    </xf>
    <xf numFmtId="9" fontId="30" fillId="0" borderId="75" xfId="1" applyFont="1" applyFill="1" applyBorder="1" applyAlignment="1" applyProtection="1">
      <alignment horizontal="left" vertical="center" wrapText="1"/>
      <protection locked="0"/>
    </xf>
    <xf numFmtId="9" fontId="30" fillId="0" borderId="36" xfId="0" applyNumberFormat="1" applyFont="1" applyBorder="1" applyAlignment="1" applyProtection="1">
      <alignment horizontal="left" vertical="center" wrapText="1"/>
      <protection locked="0"/>
    </xf>
    <xf numFmtId="0" fontId="30" fillId="0" borderId="36" xfId="0" applyFont="1" applyBorder="1" applyAlignment="1" applyProtection="1">
      <alignment horizontal="left" wrapText="1"/>
      <protection locked="0"/>
    </xf>
    <xf numFmtId="0" fontId="67" fillId="4" borderId="18" xfId="4" quotePrefix="1" applyFont="1" applyFill="1" applyBorder="1" applyAlignment="1">
      <alignment horizontal="left" vertical="center" wrapText="1"/>
    </xf>
    <xf numFmtId="168" fontId="30" fillId="0" borderId="36" xfId="5" applyNumberFormat="1" applyFont="1" applyFill="1" applyBorder="1" applyAlignment="1" applyProtection="1">
      <alignment horizontal="left" vertical="center"/>
      <protection locked="0"/>
    </xf>
    <xf numFmtId="4" fontId="30" fillId="0" borderId="36" xfId="0" applyNumberFormat="1" applyFont="1" applyBorder="1" applyAlignment="1" applyProtection="1">
      <alignment horizontal="left" vertical="center"/>
      <protection locked="0"/>
    </xf>
    <xf numFmtId="9" fontId="30" fillId="0" borderId="36" xfId="1" applyFont="1" applyBorder="1" applyAlignment="1" applyProtection="1">
      <alignment horizontal="left" vertical="center"/>
      <protection locked="0"/>
    </xf>
    <xf numFmtId="0" fontId="30" fillId="0" borderId="36" xfId="1" applyNumberFormat="1" applyFont="1" applyBorder="1" applyAlignment="1" applyProtection="1">
      <alignment horizontal="left" vertical="center"/>
    </xf>
    <xf numFmtId="9" fontId="30" fillId="0" borderId="42" xfId="0" applyNumberFormat="1" applyFont="1" applyBorder="1" applyAlignment="1">
      <alignment horizontal="left" vertical="center"/>
    </xf>
    <xf numFmtId="0" fontId="63" fillId="0" borderId="42" xfId="0" applyFont="1" applyBorder="1" applyAlignment="1">
      <alignment horizontal="left" vertical="center"/>
    </xf>
    <xf numFmtId="0" fontId="55" fillId="0" borderId="36" xfId="0" applyFont="1" applyBorder="1" applyAlignment="1" applyProtection="1">
      <alignment horizontal="left" vertical="center" wrapText="1"/>
      <protection locked="0"/>
    </xf>
    <xf numFmtId="0" fontId="30" fillId="0" borderId="36" xfId="0" applyFont="1" applyBorder="1" applyAlignment="1" applyProtection="1">
      <alignment horizontal="left" vertical="center" wrapText="1"/>
      <protection locked="0"/>
    </xf>
    <xf numFmtId="0" fontId="55" fillId="0" borderId="44" xfId="0" applyFont="1" applyBorder="1" applyAlignment="1" applyProtection="1">
      <alignment horizontal="left" vertical="center" wrapText="1"/>
      <protection locked="0"/>
    </xf>
    <xf numFmtId="0" fontId="5" fillId="0" borderId="22" xfId="0" applyFont="1" applyBorder="1" applyAlignment="1" applyProtection="1">
      <alignment horizontal="left" vertical="center"/>
      <protection locked="0"/>
    </xf>
    <xf numFmtId="0" fontId="65" fillId="0" borderId="24" xfId="0" applyFont="1" applyBorder="1" applyAlignment="1">
      <alignment horizontal="left" vertical="center" wrapText="1"/>
    </xf>
    <xf numFmtId="0" fontId="49" fillId="4" borderId="24" xfId="0" applyFont="1" applyFill="1" applyBorder="1" applyAlignment="1" applyProtection="1">
      <alignment horizontal="left" vertical="center" wrapText="1"/>
      <protection locked="0"/>
    </xf>
    <xf numFmtId="0" fontId="49" fillId="0" borderId="24" xfId="0" applyFont="1" applyBorder="1" applyAlignment="1" applyProtection="1">
      <alignment horizontal="left" wrapText="1"/>
      <protection locked="0"/>
    </xf>
    <xf numFmtId="0" fontId="49" fillId="0" borderId="24" xfId="1" applyNumberFormat="1" applyFont="1" applyFill="1" applyBorder="1" applyAlignment="1" applyProtection="1">
      <alignment horizontal="left" vertical="center"/>
      <protection locked="0"/>
    </xf>
    <xf numFmtId="0" fontId="65" fillId="0" borderId="24" xfId="0" applyFont="1" applyBorder="1" applyAlignment="1" applyProtection="1">
      <alignment horizontal="left" vertical="center" wrapText="1"/>
      <protection locked="0"/>
    </xf>
    <xf numFmtId="168" fontId="49" fillId="0" borderId="24" xfId="5" applyNumberFormat="1" applyFont="1" applyFill="1" applyBorder="1" applyAlignment="1" applyProtection="1">
      <alignment horizontal="left" vertical="center"/>
      <protection locked="0"/>
    </xf>
    <xf numFmtId="1" fontId="5" fillId="0" borderId="47" xfId="1" applyNumberFormat="1" applyFont="1" applyFill="1" applyBorder="1" applyAlignment="1" applyProtection="1">
      <alignment horizontal="left" vertical="center"/>
      <protection locked="0"/>
    </xf>
    <xf numFmtId="0" fontId="49" fillId="0" borderId="24" xfId="1" applyNumberFormat="1" applyFont="1" applyBorder="1" applyAlignment="1" applyProtection="1">
      <alignment horizontal="left" vertical="center"/>
    </xf>
    <xf numFmtId="9" fontId="49" fillId="0" borderId="24" xfId="0" applyNumberFormat="1" applyFont="1" applyBorder="1" applyAlignment="1">
      <alignment horizontal="left" vertical="center"/>
    </xf>
    <xf numFmtId="0" fontId="57" fillId="0" borderId="24" xfId="0" applyFont="1" applyBorder="1" applyAlignment="1">
      <alignment horizontal="left" vertical="center"/>
    </xf>
    <xf numFmtId="9" fontId="0" fillId="0" borderId="24" xfId="0" applyNumberFormat="1" applyBorder="1" applyAlignment="1" applyProtection="1">
      <alignment horizontal="left" vertical="center"/>
      <protection locked="0"/>
    </xf>
    <xf numFmtId="0" fontId="0" fillId="0" borderId="58" xfId="0" applyBorder="1" applyAlignment="1" applyProtection="1">
      <alignment horizontal="left" vertical="center" wrapText="1"/>
      <protection locked="0"/>
    </xf>
    <xf numFmtId="0" fontId="5" fillId="0" borderId="63" xfId="0" applyFont="1" applyBorder="1" applyAlignment="1" applyProtection="1">
      <alignment horizontal="left" vertical="center"/>
      <protection locked="0"/>
    </xf>
    <xf numFmtId="0" fontId="65" fillId="0" borderId="18" xfId="0" applyFont="1" applyBorder="1" applyAlignment="1">
      <alignment horizontal="left" vertical="center" wrapText="1"/>
    </xf>
    <xf numFmtId="0" fontId="49" fillId="4" borderId="18" xfId="0" applyFont="1" applyFill="1" applyBorder="1" applyAlignment="1" applyProtection="1">
      <alignment horizontal="left" vertical="center" wrapText="1"/>
      <protection locked="0"/>
    </xf>
    <xf numFmtId="0" fontId="49" fillId="0" borderId="18" xfId="0" applyFont="1" applyBorder="1" applyAlignment="1" applyProtection="1">
      <alignment horizontal="left" wrapText="1"/>
      <protection locked="0"/>
    </xf>
    <xf numFmtId="0" fontId="49" fillId="0" borderId="18" xfId="1" applyNumberFormat="1" applyFont="1" applyFill="1" applyBorder="1" applyAlignment="1" applyProtection="1">
      <alignment horizontal="left" vertical="center"/>
      <protection locked="0"/>
    </xf>
    <xf numFmtId="0" fontId="65" fillId="0" borderId="18" xfId="0" applyFont="1" applyBorder="1" applyAlignment="1" applyProtection="1">
      <alignment horizontal="left" vertical="center" wrapText="1"/>
      <protection locked="0"/>
    </xf>
    <xf numFmtId="168" fontId="49" fillId="0" borderId="18" xfId="5" applyNumberFormat="1" applyFont="1" applyFill="1" applyBorder="1" applyAlignment="1" applyProtection="1">
      <alignment horizontal="left" vertical="center"/>
      <protection locked="0"/>
    </xf>
    <xf numFmtId="0" fontId="49" fillId="0" borderId="18" xfId="1" applyNumberFormat="1" applyFont="1" applyBorder="1" applyAlignment="1" applyProtection="1">
      <alignment horizontal="left" vertical="center"/>
    </xf>
    <xf numFmtId="9" fontId="49" fillId="0" borderId="18" xfId="0" applyNumberFormat="1" applyFont="1" applyBorder="1" applyAlignment="1">
      <alignment horizontal="left" vertical="center"/>
    </xf>
    <xf numFmtId="0" fontId="57" fillId="0" borderId="18" xfId="0" applyFont="1" applyBorder="1" applyAlignment="1">
      <alignment horizontal="left" vertical="center"/>
    </xf>
    <xf numFmtId="9" fontId="0" fillId="0" borderId="18" xfId="0" applyNumberFormat="1" applyBorder="1" applyAlignment="1" applyProtection="1">
      <alignment horizontal="left" vertical="center"/>
      <protection locked="0"/>
    </xf>
    <xf numFmtId="0" fontId="0" fillId="0" borderId="59" xfId="0" applyBorder="1" applyAlignment="1" applyProtection="1">
      <alignment horizontal="left" vertical="center" wrapText="1"/>
      <protection locked="0"/>
    </xf>
    <xf numFmtId="1" fontId="5" fillId="0" borderId="48" xfId="1" applyNumberFormat="1" applyFont="1" applyFill="1" applyBorder="1" applyAlignment="1" applyProtection="1">
      <alignment horizontal="left" vertical="center"/>
      <protection locked="0"/>
    </xf>
    <xf numFmtId="0" fontId="65" fillId="4" borderId="18" xfId="0" applyFont="1" applyFill="1" applyBorder="1" applyAlignment="1" applyProtection="1">
      <alignment horizontal="left" vertical="center" wrapText="1"/>
      <protection locked="0"/>
    </xf>
    <xf numFmtId="9" fontId="0" fillId="0" borderId="18" xfId="0" applyNumberFormat="1" applyBorder="1" applyAlignment="1" applyProtection="1">
      <alignment horizontal="left" vertical="center" wrapText="1"/>
      <protection locked="0"/>
    </xf>
    <xf numFmtId="0" fontId="49" fillId="0" borderId="18" xfId="0" applyFont="1" applyBorder="1" applyAlignment="1" applyProtection="1">
      <alignment horizontal="left" vertical="center"/>
      <protection locked="0"/>
    </xf>
    <xf numFmtId="168" fontId="65" fillId="0" borderId="18" xfId="5" applyNumberFormat="1" applyFont="1" applyFill="1" applyBorder="1" applyAlignment="1" applyProtection="1">
      <alignment horizontal="left" vertical="center"/>
      <protection locked="0"/>
    </xf>
    <xf numFmtId="0" fontId="49" fillId="0" borderId="47" xfId="1" applyNumberFormat="1" applyFont="1" applyBorder="1" applyAlignment="1" applyProtection="1">
      <alignment horizontal="left" vertical="center"/>
    </xf>
    <xf numFmtId="0" fontId="57" fillId="0" borderId="47" xfId="0" applyFont="1" applyBorder="1" applyAlignment="1">
      <alignment horizontal="left" vertical="center"/>
    </xf>
    <xf numFmtId="9" fontId="0" fillId="0" borderId="18" xfId="0" applyNumberFormat="1" applyBorder="1" applyAlignment="1" applyProtection="1">
      <alignment horizontal="left"/>
      <protection locked="0"/>
    </xf>
    <xf numFmtId="0" fontId="0" fillId="0" borderId="18" xfId="0" applyBorder="1" applyAlignment="1" applyProtection="1">
      <alignment horizontal="left" wrapText="1"/>
      <protection locked="0"/>
    </xf>
    <xf numFmtId="0" fontId="0" fillId="0" borderId="59" xfId="0" applyBorder="1" applyAlignment="1" applyProtection="1">
      <alignment horizontal="left" wrapText="1"/>
      <protection locked="0"/>
    </xf>
    <xf numFmtId="0" fontId="49" fillId="0" borderId="30" xfId="1" applyNumberFormat="1" applyFont="1" applyBorder="1" applyAlignment="1" applyProtection="1">
      <alignment horizontal="left" vertical="center"/>
    </xf>
    <xf numFmtId="0" fontId="57" fillId="0" borderId="30" xfId="0" applyFont="1" applyBorder="1" applyAlignment="1">
      <alignment horizontal="left" vertical="center"/>
    </xf>
    <xf numFmtId="0" fontId="0" fillId="0" borderId="18" xfId="0" applyBorder="1" applyAlignment="1" applyProtection="1">
      <alignment horizontal="left"/>
      <protection locked="0"/>
    </xf>
    <xf numFmtId="0" fontId="49" fillId="0" borderId="48" xfId="1" applyNumberFormat="1" applyFont="1" applyBorder="1" applyAlignment="1" applyProtection="1">
      <alignment horizontal="left" vertical="center"/>
    </xf>
    <xf numFmtId="0" fontId="57" fillId="0" borderId="48" xfId="0" applyFont="1" applyBorder="1" applyAlignment="1">
      <alignment horizontal="left" vertical="center"/>
    </xf>
    <xf numFmtId="0" fontId="49" fillId="4" borderId="18" xfId="0" applyFont="1" applyFill="1" applyBorder="1" applyAlignment="1" applyProtection="1">
      <alignment horizontal="left" vertical="center" wrapText="1"/>
      <protection locked="0"/>
    </xf>
    <xf numFmtId="0" fontId="49" fillId="0" borderId="18" xfId="1" applyNumberFormat="1" applyFont="1" applyFill="1" applyBorder="1" applyAlignment="1" applyProtection="1">
      <alignment horizontal="left" vertical="center"/>
      <protection locked="0"/>
    </xf>
    <xf numFmtId="0" fontId="65" fillId="0" borderId="18" xfId="1" applyNumberFormat="1" applyFont="1" applyFill="1" applyBorder="1" applyAlignment="1" applyProtection="1">
      <alignment horizontal="left" vertical="center" wrapText="1"/>
      <protection locked="0"/>
    </xf>
    <xf numFmtId="168" fontId="49" fillId="0" borderId="18" xfId="5" applyNumberFormat="1" applyFont="1" applyFill="1" applyBorder="1" applyAlignment="1" applyProtection="1">
      <alignment horizontal="left" vertical="center"/>
      <protection locked="0"/>
    </xf>
    <xf numFmtId="168" fontId="65" fillId="0" borderId="18" xfId="5" applyNumberFormat="1" applyFont="1" applyFill="1" applyBorder="1" applyAlignment="1" applyProtection="1">
      <alignment horizontal="left" vertical="center"/>
      <protection locked="0"/>
    </xf>
    <xf numFmtId="0" fontId="49" fillId="0" borderId="18" xfId="1" applyNumberFormat="1" applyFont="1" applyBorder="1" applyAlignment="1" applyProtection="1">
      <alignment horizontal="left" vertical="center"/>
    </xf>
    <xf numFmtId="9" fontId="49" fillId="0" borderId="18" xfId="0" applyNumberFormat="1" applyFont="1" applyBorder="1" applyAlignment="1">
      <alignment horizontal="left" vertical="center"/>
    </xf>
    <xf numFmtId="0" fontId="57" fillId="0" borderId="18" xfId="0" applyFont="1" applyBorder="1" applyAlignment="1">
      <alignment horizontal="left" vertical="center"/>
    </xf>
    <xf numFmtId="9" fontId="0" fillId="0" borderId="18" xfId="0" applyNumberFormat="1" applyBorder="1" applyAlignment="1" applyProtection="1">
      <alignment horizontal="left"/>
      <protection locked="0"/>
    </xf>
    <xf numFmtId="0" fontId="0" fillId="0" borderId="18" xfId="0" applyBorder="1" applyAlignment="1" applyProtection="1">
      <alignment horizontal="left" wrapText="1"/>
      <protection locked="0"/>
    </xf>
    <xf numFmtId="0" fontId="0" fillId="0" borderId="59" xfId="0" applyBorder="1" applyAlignment="1" applyProtection="1">
      <alignment horizontal="left" wrapText="1"/>
      <protection locked="0"/>
    </xf>
    <xf numFmtId="0" fontId="65" fillId="0" borderId="18" xfId="7" quotePrefix="1" applyFont="1" applyBorder="1" applyAlignment="1">
      <alignment horizontal="left" vertical="center" wrapText="1"/>
    </xf>
    <xf numFmtId="0" fontId="5" fillId="0" borderId="34" xfId="0" applyFont="1" applyBorder="1" applyAlignment="1" applyProtection="1">
      <alignment horizontal="left" vertical="center"/>
      <protection locked="0"/>
    </xf>
    <xf numFmtId="0" fontId="65" fillId="0" borderId="36" xfId="0" applyFont="1" applyBorder="1" applyAlignment="1">
      <alignment horizontal="left" vertical="center" wrapText="1"/>
    </xf>
    <xf numFmtId="0" fontId="49" fillId="4" borderId="36" xfId="0" applyFont="1" applyFill="1" applyBorder="1" applyAlignment="1" applyProtection="1">
      <alignment horizontal="left" vertical="center" wrapText="1"/>
      <protection locked="0"/>
    </xf>
    <xf numFmtId="0" fontId="65" fillId="0" borderId="36" xfId="7" quotePrefix="1" applyFont="1" applyBorder="1" applyAlignment="1">
      <alignment horizontal="left" vertical="center" wrapText="1"/>
    </xf>
    <xf numFmtId="0" fontId="49" fillId="0" borderId="36" xfId="1" applyNumberFormat="1" applyFont="1" applyFill="1" applyBorder="1" applyAlignment="1" applyProtection="1">
      <alignment horizontal="left" vertical="center"/>
      <protection locked="0"/>
    </xf>
    <xf numFmtId="0" fontId="65" fillId="0" borderId="36" xfId="0" applyFont="1" applyBorder="1" applyAlignment="1" applyProtection="1">
      <alignment horizontal="left" vertical="center" wrapText="1"/>
      <protection locked="0"/>
    </xf>
    <xf numFmtId="168" fontId="49" fillId="0" borderId="36" xfId="5" applyNumberFormat="1" applyFont="1" applyFill="1" applyBorder="1" applyAlignment="1" applyProtection="1">
      <alignment horizontal="left" vertical="center"/>
      <protection locked="0"/>
    </xf>
    <xf numFmtId="168" fontId="65" fillId="0" borderId="36" xfId="5" applyNumberFormat="1" applyFont="1" applyFill="1" applyBorder="1" applyAlignment="1" applyProtection="1">
      <alignment horizontal="left" vertical="center"/>
      <protection locked="0"/>
    </xf>
    <xf numFmtId="0" fontId="49" fillId="0" borderId="36" xfId="1" applyNumberFormat="1" applyFont="1" applyBorder="1" applyAlignment="1" applyProtection="1">
      <alignment horizontal="left" vertical="center"/>
    </xf>
    <xf numFmtId="9" fontId="49" fillId="0" borderId="36" xfId="0" applyNumberFormat="1" applyFont="1" applyBorder="1" applyAlignment="1">
      <alignment horizontal="left" vertical="center"/>
    </xf>
    <xf numFmtId="0" fontId="57" fillId="0" borderId="36" xfId="0" applyFont="1" applyBorder="1" applyAlignment="1">
      <alignment horizontal="left" vertical="center"/>
    </xf>
    <xf numFmtId="0" fontId="0" fillId="0" borderId="36" xfId="0" applyBorder="1" applyAlignment="1" applyProtection="1">
      <alignment horizontal="left"/>
      <protection locked="0"/>
    </xf>
    <xf numFmtId="0" fontId="0" fillId="0" borderId="36" xfId="0" applyBorder="1" applyAlignment="1" applyProtection="1">
      <alignment horizontal="left" wrapText="1"/>
      <protection locked="0"/>
    </xf>
    <xf numFmtId="0" fontId="0" fillId="0" borderId="44" xfId="0" applyBorder="1" applyAlignment="1" applyProtection="1">
      <alignment horizontal="left" wrapText="1"/>
      <protection locked="0"/>
    </xf>
    <xf numFmtId="0" fontId="49" fillId="0" borderId="18" xfId="0" applyFont="1" applyBorder="1" applyAlignment="1" applyProtection="1">
      <alignment horizontal="left" vertical="center" wrapText="1"/>
      <protection locked="0"/>
    </xf>
    <xf numFmtId="0" fontId="31" fillId="4" borderId="24" xfId="0" applyFont="1" applyFill="1" applyBorder="1" applyAlignment="1" applyProtection="1">
      <alignment horizontal="left" vertical="center" wrapText="1"/>
      <protection locked="0"/>
    </xf>
    <xf numFmtId="0" fontId="32" fillId="0" borderId="24" xfId="4" quotePrefix="1" applyFont="1" applyBorder="1" applyAlignment="1">
      <alignment horizontal="left" vertical="center" wrapText="1"/>
    </xf>
    <xf numFmtId="0" fontId="4" fillId="4" borderId="18" xfId="0" applyFont="1" applyFill="1" applyBorder="1" applyAlignment="1" applyProtection="1">
      <alignment horizontal="left" vertical="center" wrapText="1"/>
      <protection locked="0"/>
    </xf>
    <xf numFmtId="0" fontId="4" fillId="4" borderId="18" xfId="0" applyFont="1" applyFill="1" applyBorder="1" applyAlignment="1" applyProtection="1">
      <alignment horizontal="left" vertical="top" wrapText="1"/>
      <protection locked="0"/>
    </xf>
    <xf numFmtId="0" fontId="34" fillId="0" borderId="24" xfId="0" applyFont="1" applyBorder="1" applyAlignment="1">
      <alignment horizontal="left" vertical="center"/>
    </xf>
    <xf numFmtId="0" fontId="30" fillId="0" borderId="24" xfId="0" applyFont="1" applyBorder="1" applyAlignment="1">
      <alignment horizontal="left" vertical="center"/>
    </xf>
    <xf numFmtId="9" fontId="30" fillId="0" borderId="24" xfId="0" applyNumberFormat="1" applyFont="1" applyBorder="1" applyAlignment="1">
      <alignment horizontal="left" vertical="center"/>
    </xf>
    <xf numFmtId="0" fontId="35" fillId="0" borderId="24" xfId="0" applyFont="1" applyBorder="1" applyAlignment="1">
      <alignment horizontal="left" vertical="center"/>
    </xf>
    <xf numFmtId="0" fontId="30" fillId="0" borderId="24" xfId="0" applyFont="1" applyBorder="1" applyAlignment="1" applyProtection="1">
      <alignment horizontal="left" vertical="center" wrapText="1"/>
      <protection locked="0"/>
    </xf>
    <xf numFmtId="0" fontId="30" fillId="0" borderId="58" xfId="0" applyFont="1" applyBorder="1" applyAlignment="1" applyProtection="1">
      <alignment horizontal="left" vertical="center" wrapText="1"/>
      <protection locked="0"/>
    </xf>
    <xf numFmtId="0" fontId="31" fillId="4" borderId="18" xfId="0" applyFont="1" applyFill="1" applyBorder="1" applyAlignment="1" applyProtection="1">
      <alignment horizontal="left" vertical="center" wrapText="1"/>
      <protection locked="0"/>
    </xf>
    <xf numFmtId="0" fontId="32" fillId="0" borderId="18" xfId="4" quotePrefix="1" applyFont="1" applyBorder="1" applyAlignment="1">
      <alignment horizontal="left" vertical="center" wrapText="1"/>
    </xf>
    <xf numFmtId="0" fontId="34" fillId="0" borderId="18" xfId="0" applyFont="1" applyBorder="1" applyAlignment="1">
      <alignment horizontal="left" vertical="center"/>
    </xf>
    <xf numFmtId="0" fontId="30" fillId="0" borderId="18" xfId="0" applyFont="1" applyBorder="1" applyAlignment="1">
      <alignment horizontal="left" vertical="center"/>
    </xf>
    <xf numFmtId="9" fontId="30" fillId="0" borderId="18" xfId="0" applyNumberFormat="1" applyFont="1" applyBorder="1" applyAlignment="1">
      <alignment horizontal="left" vertical="center"/>
    </xf>
    <xf numFmtId="0" fontId="35" fillId="0" borderId="18" xfId="0" applyFont="1" applyBorder="1" applyAlignment="1">
      <alignment horizontal="left" vertical="center"/>
    </xf>
    <xf numFmtId="0" fontId="30" fillId="0" borderId="18" xfId="0" applyFont="1" applyBorder="1" applyAlignment="1" applyProtection="1">
      <alignment horizontal="left" vertical="center" wrapText="1"/>
      <protection locked="0"/>
    </xf>
    <xf numFmtId="0" fontId="30" fillId="0" borderId="59" xfId="0" applyFont="1" applyBorder="1" applyAlignment="1" applyProtection="1">
      <alignment horizontal="left" vertical="center" wrapText="1"/>
      <protection locked="0"/>
    </xf>
    <xf numFmtId="0" fontId="30" fillId="0" borderId="48" xfId="0" applyFont="1" applyBorder="1" applyAlignment="1">
      <alignment horizontal="left" vertical="center"/>
    </xf>
    <xf numFmtId="0" fontId="32" fillId="0" borderId="18" xfId="1" applyNumberFormat="1" applyFont="1" applyFill="1" applyBorder="1" applyAlignment="1" applyProtection="1">
      <alignment horizontal="left" vertical="top" wrapText="1"/>
      <protection locked="0"/>
    </xf>
    <xf numFmtId="0" fontId="33" fillId="0" borderId="18" xfId="0" applyFont="1" applyBorder="1" applyAlignment="1" applyProtection="1">
      <alignment horizontal="left" vertical="top" wrapText="1"/>
      <protection locked="0"/>
    </xf>
    <xf numFmtId="0" fontId="33" fillId="0" borderId="18" xfId="1" applyNumberFormat="1" applyFont="1" applyFill="1" applyBorder="1" applyAlignment="1" applyProtection="1">
      <alignment horizontal="left" vertical="center" wrapText="1"/>
      <protection locked="0"/>
    </xf>
    <xf numFmtId="0" fontId="33" fillId="0" borderId="18" xfId="0" applyFont="1" applyBorder="1" applyAlignment="1">
      <alignment horizontal="left" vertical="top" wrapText="1"/>
    </xf>
    <xf numFmtId="0" fontId="33" fillId="0" borderId="18" xfId="0" applyFont="1" applyBorder="1" applyAlignment="1">
      <alignment horizontal="left" wrapText="1"/>
    </xf>
    <xf numFmtId="0" fontId="33" fillId="0" borderId="18" xfId="0" applyFont="1" applyBorder="1" applyAlignment="1" applyProtection="1">
      <alignment horizontal="left" vertical="center" wrapText="1"/>
      <protection locked="0"/>
    </xf>
    <xf numFmtId="0" fontId="36" fillId="4" borderId="18" xfId="0" applyFont="1" applyFill="1" applyBorder="1" applyAlignment="1">
      <alignment horizontal="left" vertical="top"/>
    </xf>
    <xf numFmtId="0" fontId="30" fillId="0" borderId="47" xfId="0" applyFont="1" applyBorder="1" applyAlignment="1">
      <alignment horizontal="left" vertical="center"/>
    </xf>
    <xf numFmtId="9" fontId="30" fillId="0" borderId="47" xfId="0" applyNumberFormat="1" applyFont="1" applyBorder="1" applyAlignment="1">
      <alignment horizontal="left" vertical="center"/>
    </xf>
    <xf numFmtId="0" fontId="35" fillId="0" borderId="47" xfId="0" applyFont="1" applyBorder="1" applyAlignment="1">
      <alignment horizontal="left" vertical="center"/>
    </xf>
    <xf numFmtId="0" fontId="30" fillId="0" borderId="47" xfId="0" applyFont="1" applyBorder="1" applyAlignment="1" applyProtection="1">
      <alignment horizontal="left" vertical="center" wrapText="1"/>
      <protection locked="0"/>
    </xf>
    <xf numFmtId="0" fontId="30" fillId="0" borderId="30" xfId="0" applyFont="1" applyBorder="1" applyAlignment="1">
      <alignment horizontal="left" vertical="center"/>
    </xf>
    <xf numFmtId="9" fontId="30" fillId="0" borderId="30" xfId="0" applyNumberFormat="1" applyFont="1" applyBorder="1" applyAlignment="1">
      <alignment horizontal="left" vertical="center"/>
    </xf>
    <xf numFmtId="0" fontId="35" fillId="0" borderId="30" xfId="0" applyFont="1" applyBorder="1" applyAlignment="1">
      <alignment horizontal="left" vertical="center"/>
    </xf>
    <xf numFmtId="0" fontId="30" fillId="0" borderId="30" xfId="0" applyFont="1" applyBorder="1" applyAlignment="1" applyProtection="1">
      <alignment horizontal="left" vertical="center" wrapText="1"/>
      <protection locked="0"/>
    </xf>
    <xf numFmtId="0" fontId="31" fillId="4" borderId="36" xfId="0" applyFont="1" applyFill="1" applyBorder="1" applyAlignment="1" applyProtection="1">
      <alignment horizontal="left" vertical="center" wrapText="1"/>
      <protection locked="0"/>
    </xf>
    <xf numFmtId="0" fontId="36" fillId="4" borderId="36" xfId="0" applyFont="1" applyFill="1" applyBorder="1" applyAlignment="1">
      <alignment horizontal="left" vertical="top"/>
    </xf>
    <xf numFmtId="0" fontId="30" fillId="0" borderId="36" xfId="0" applyFont="1" applyBorder="1" applyAlignment="1">
      <alignment horizontal="left" vertical="center"/>
    </xf>
    <xf numFmtId="0" fontId="30" fillId="0" borderId="42" xfId="0" applyFont="1" applyBorder="1" applyAlignment="1">
      <alignment horizontal="left" vertical="center"/>
    </xf>
    <xf numFmtId="9" fontId="30" fillId="0" borderId="42" xfId="0" applyNumberFormat="1" applyFont="1" applyBorder="1" applyAlignment="1">
      <alignment horizontal="left" vertical="center"/>
    </xf>
    <xf numFmtId="0" fontId="35" fillId="0" borderId="42" xfId="0" applyFont="1" applyBorder="1" applyAlignment="1">
      <alignment horizontal="left" vertical="center"/>
    </xf>
    <xf numFmtId="0" fontId="30" fillId="0" borderId="42" xfId="0" applyFont="1" applyBorder="1" applyAlignment="1" applyProtection="1">
      <alignment horizontal="left" vertical="center" wrapText="1"/>
      <protection locked="0"/>
    </xf>
    <xf numFmtId="0" fontId="30" fillId="0" borderId="44" xfId="0" applyFont="1" applyBorder="1" applyAlignment="1" applyProtection="1">
      <alignment horizontal="left" vertical="center" wrapText="1"/>
      <protection locked="0"/>
    </xf>
    <xf numFmtId="9" fontId="0" fillId="0" borderId="0" xfId="0" applyNumberFormat="1"/>
    <xf numFmtId="0" fontId="20" fillId="0" borderId="18" xfId="0" applyFont="1" applyBorder="1" applyAlignment="1" applyProtection="1">
      <alignment horizontal="left" vertical="center" wrapText="1"/>
      <protection locked="0"/>
    </xf>
    <xf numFmtId="9" fontId="18" fillId="0" borderId="18" xfId="0" applyNumberFormat="1" applyFont="1" applyBorder="1" applyAlignment="1">
      <alignment horizontal="left"/>
    </xf>
    <xf numFmtId="9" fontId="18" fillId="0" borderId="18" xfId="1" applyFont="1" applyBorder="1" applyAlignment="1" applyProtection="1">
      <alignment horizontal="left"/>
    </xf>
    <xf numFmtId="0" fontId="2" fillId="2" borderId="18" xfId="2" applyBorder="1" applyAlignment="1">
      <alignment horizontal="left" vertical="center"/>
    </xf>
    <xf numFmtId="0" fontId="18" fillId="0" borderId="18" xfId="0" applyFont="1" applyBorder="1" applyAlignment="1" applyProtection="1">
      <alignment horizontal="left"/>
      <protection locked="0"/>
    </xf>
    <xf numFmtId="0" fontId="11" fillId="0" borderId="18" xfId="0" applyFont="1" applyBorder="1" applyAlignment="1">
      <alignment horizontal="left" vertical="center" wrapText="1"/>
    </xf>
    <xf numFmtId="0" fontId="20" fillId="0" borderId="47" xfId="0" applyFont="1" applyBorder="1" applyAlignment="1" applyProtection="1">
      <alignment horizontal="left" vertical="center" wrapText="1"/>
      <protection locked="0"/>
    </xf>
    <xf numFmtId="9" fontId="18" fillId="0" borderId="30" xfId="0" applyNumberFormat="1" applyFont="1" applyBorder="1" applyAlignment="1">
      <alignment horizontal="left"/>
    </xf>
    <xf numFmtId="9" fontId="18" fillId="0" borderId="30" xfId="0" applyNumberFormat="1" applyFont="1" applyBorder="1" applyAlignment="1">
      <alignment horizontal="left" vertical="center"/>
    </xf>
    <xf numFmtId="0" fontId="2" fillId="2" borderId="30" xfId="2" applyBorder="1" applyAlignment="1">
      <alignment horizontal="left" vertical="center"/>
    </xf>
    <xf numFmtId="0" fontId="18" fillId="0" borderId="30" xfId="0" applyFont="1" applyBorder="1" applyAlignment="1" applyProtection="1">
      <alignment horizontal="left"/>
      <protection locked="0"/>
    </xf>
    <xf numFmtId="0" fontId="11" fillId="0" borderId="30" xfId="0" applyFont="1" applyBorder="1" applyAlignment="1">
      <alignment horizontal="left" vertical="center" wrapText="1"/>
    </xf>
    <xf numFmtId="0" fontId="24" fillId="0" borderId="55" xfId="0" applyFont="1" applyBorder="1" applyAlignment="1" applyProtection="1">
      <alignment horizontal="left"/>
      <protection locked="0"/>
    </xf>
    <xf numFmtId="0" fontId="20" fillId="0" borderId="30" xfId="0" applyFont="1" applyBorder="1" applyAlignment="1" applyProtection="1">
      <alignment horizontal="left" vertical="center" wrapText="1"/>
      <protection locked="0"/>
    </xf>
    <xf numFmtId="9" fontId="18" fillId="0" borderId="47" xfId="0" applyNumberFormat="1" applyFont="1" applyBorder="1" applyAlignment="1">
      <alignment horizontal="left"/>
    </xf>
    <xf numFmtId="0" fontId="18" fillId="0" borderId="47" xfId="0" applyFont="1" applyBorder="1" applyAlignment="1" applyProtection="1">
      <alignment horizontal="left"/>
      <protection locked="0"/>
    </xf>
    <xf numFmtId="0" fontId="11" fillId="0" borderId="47" xfId="0" applyFont="1" applyBorder="1" applyAlignment="1" applyProtection="1">
      <alignment horizontal="left" vertical="center" wrapText="1"/>
      <protection locked="0"/>
    </xf>
    <xf numFmtId="0" fontId="18" fillId="0" borderId="54" xfId="0" applyFont="1" applyBorder="1" applyAlignment="1" applyProtection="1">
      <alignment horizontal="left" wrapText="1"/>
      <protection locked="0"/>
    </xf>
    <xf numFmtId="0" fontId="2" fillId="2" borderId="47" xfId="2" applyBorder="1" applyAlignment="1">
      <alignment horizontal="left" vertical="center"/>
    </xf>
    <xf numFmtId="0" fontId="18" fillId="0" borderId="18" xfId="0" applyFont="1" applyBorder="1" applyAlignment="1" applyProtection="1">
      <alignment horizontal="left" wrapText="1"/>
      <protection locked="0"/>
    </xf>
    <xf numFmtId="0" fontId="20" fillId="0" borderId="48" xfId="0" applyFont="1" applyBorder="1" applyAlignment="1" applyProtection="1">
      <alignment horizontal="left" vertical="center" wrapText="1"/>
      <protection locked="0"/>
    </xf>
    <xf numFmtId="0" fontId="17" fillId="0" borderId="47" xfId="0" applyFont="1" applyBorder="1" applyAlignment="1">
      <alignment horizontal="left" vertical="center"/>
    </xf>
    <xf numFmtId="0" fontId="7" fillId="4" borderId="48" xfId="0" applyFont="1" applyFill="1" applyBorder="1" applyAlignment="1">
      <alignment horizontal="left" vertical="center" wrapText="1"/>
    </xf>
    <xf numFmtId="0" fontId="11" fillId="0" borderId="18" xfId="0" applyFont="1" applyBorder="1" applyAlignment="1" applyProtection="1">
      <alignment horizontal="left" vertical="center" wrapText="1"/>
      <protection locked="0"/>
    </xf>
    <xf numFmtId="165" fontId="18" fillId="0" borderId="18" xfId="0" applyNumberFormat="1" applyFont="1" applyBorder="1" applyAlignment="1">
      <alignment horizontal="left"/>
    </xf>
    <xf numFmtId="0" fontId="24" fillId="0" borderId="59" xfId="0" applyFont="1" applyBorder="1" applyAlignment="1" applyProtection="1">
      <alignment horizontal="left" wrapText="1"/>
      <protection locked="0"/>
    </xf>
    <xf numFmtId="0" fontId="7" fillId="0" borderId="47" xfId="0" applyFont="1" applyBorder="1" applyAlignment="1">
      <alignment horizontal="left" vertical="center" wrapText="1"/>
    </xf>
    <xf numFmtId="0" fontId="10" fillId="4" borderId="31" xfId="0" applyFont="1" applyFill="1" applyBorder="1" applyAlignment="1" applyProtection="1">
      <alignment horizontal="left" vertical="center" wrapText="1"/>
      <protection locked="0"/>
    </xf>
    <xf numFmtId="0" fontId="5" fillId="0" borderId="19" xfId="0" applyFont="1" applyBorder="1" applyAlignment="1" applyProtection="1">
      <alignment horizontal="left" vertical="center" wrapText="1"/>
      <protection locked="0"/>
    </xf>
    <xf numFmtId="0" fontId="38" fillId="0" borderId="18" xfId="0" applyFont="1" applyBorder="1" applyAlignment="1" applyProtection="1">
      <alignment horizontal="left" vertical="center" wrapText="1"/>
      <protection locked="0"/>
    </xf>
    <xf numFmtId="168" fontId="0" fillId="0" borderId="24" xfId="5" applyNumberFormat="1" applyFont="1" applyFill="1" applyBorder="1" applyAlignment="1" applyProtection="1">
      <alignment horizontal="left" vertical="center"/>
      <protection locked="0"/>
    </xf>
    <xf numFmtId="1" fontId="5" fillId="0" borderId="24" xfId="1" applyNumberFormat="1" applyFont="1" applyFill="1" applyBorder="1" applyAlignment="1" applyProtection="1">
      <alignment horizontal="left" vertical="center"/>
      <protection locked="0"/>
    </xf>
    <xf numFmtId="0" fontId="23" fillId="0" borderId="24" xfId="1" applyNumberFormat="1" applyFont="1" applyBorder="1" applyAlignment="1" applyProtection="1">
      <alignment horizontal="left" vertical="center"/>
    </xf>
    <xf numFmtId="9" fontId="23" fillId="0" borderId="24" xfId="0" applyNumberFormat="1" applyFont="1" applyBorder="1" applyAlignment="1">
      <alignment horizontal="left" vertical="center"/>
    </xf>
    <xf numFmtId="0" fontId="39" fillId="0" borderId="18" xfId="0" applyFont="1" applyBorder="1" applyAlignment="1">
      <alignment horizontal="left" vertical="center"/>
    </xf>
    <xf numFmtId="9" fontId="0" fillId="0" borderId="24" xfId="0" applyNumberFormat="1" applyBorder="1" applyAlignment="1" applyProtection="1">
      <alignment horizontal="left" vertical="center"/>
      <protection locked="0"/>
    </xf>
    <xf numFmtId="0" fontId="0" fillId="4" borderId="24" xfId="0" applyFill="1" applyBorder="1" applyAlignment="1" applyProtection="1">
      <alignment horizontal="left" vertical="center" wrapText="1"/>
      <protection locked="0"/>
    </xf>
    <xf numFmtId="0" fontId="0" fillId="4" borderId="2" xfId="0" applyFill="1" applyBorder="1" applyAlignment="1" applyProtection="1">
      <alignment horizontal="left" vertical="center"/>
      <protection locked="0"/>
    </xf>
    <xf numFmtId="0" fontId="0" fillId="4" borderId="58" xfId="0" applyFill="1" applyBorder="1" applyAlignment="1" applyProtection="1">
      <alignment horizontal="left" vertical="center" wrapText="1"/>
      <protection locked="0"/>
    </xf>
    <xf numFmtId="0" fontId="7" fillId="0" borderId="30" xfId="0" applyFont="1" applyBorder="1" applyAlignment="1">
      <alignment horizontal="left" vertical="center" wrapText="1"/>
    </xf>
    <xf numFmtId="0" fontId="0" fillId="0" borderId="48" xfId="1" applyNumberFormat="1" applyFont="1" applyFill="1" applyBorder="1" applyAlignment="1" applyProtection="1">
      <alignment horizontal="left" vertical="center"/>
      <protection locked="0"/>
    </xf>
    <xf numFmtId="0" fontId="38" fillId="0" borderId="30" xfId="0" applyFont="1" applyBorder="1" applyAlignment="1" applyProtection="1">
      <alignment horizontal="left" vertical="center" wrapText="1"/>
      <protection locked="0"/>
    </xf>
    <xf numFmtId="168" fontId="0" fillId="0" borderId="48" xfId="5" applyNumberFormat="1" applyFont="1" applyFill="1" applyBorder="1" applyAlignment="1" applyProtection="1">
      <alignment horizontal="left" vertical="center"/>
      <protection locked="0"/>
    </xf>
    <xf numFmtId="168" fontId="38" fillId="0" borderId="48" xfId="5" applyNumberFormat="1" applyFont="1" applyFill="1" applyBorder="1" applyAlignment="1" applyProtection="1">
      <alignment horizontal="left" vertical="center"/>
      <protection locked="0"/>
    </xf>
    <xf numFmtId="1" fontId="5" fillId="0" borderId="48" xfId="1" applyNumberFormat="1" applyFont="1" applyFill="1" applyBorder="1" applyAlignment="1" applyProtection="1">
      <alignment horizontal="left" vertical="center"/>
      <protection locked="0"/>
    </xf>
    <xf numFmtId="0" fontId="23" fillId="0" borderId="48" xfId="1" applyNumberFormat="1" applyFont="1" applyBorder="1" applyAlignment="1" applyProtection="1">
      <alignment horizontal="left" vertical="center"/>
    </xf>
    <xf numFmtId="9" fontId="23" fillId="0" borderId="48" xfId="0" applyNumberFormat="1" applyFont="1" applyBorder="1" applyAlignment="1">
      <alignment horizontal="left" vertical="center"/>
    </xf>
    <xf numFmtId="9" fontId="0" fillId="0" borderId="48" xfId="0" applyNumberFormat="1" applyBorder="1" applyAlignment="1" applyProtection="1">
      <alignment horizontal="left" vertical="center" wrapText="1"/>
      <protection locked="0"/>
    </xf>
    <xf numFmtId="0" fontId="0" fillId="4" borderId="48" xfId="0" applyFill="1" applyBorder="1" applyAlignment="1" applyProtection="1">
      <alignment horizontal="left" vertical="center" wrapText="1"/>
      <protection locked="0"/>
    </xf>
    <xf numFmtId="0" fontId="0" fillId="4" borderId="0" xfId="0" applyFill="1" applyAlignment="1" applyProtection="1">
      <alignment horizontal="left"/>
      <protection locked="0"/>
    </xf>
    <xf numFmtId="0" fontId="0" fillId="0" borderId="18" xfId="1" applyNumberFormat="1" applyFont="1" applyFill="1" applyBorder="1" applyAlignment="1" applyProtection="1">
      <alignment horizontal="left" vertical="center"/>
      <protection locked="0"/>
    </xf>
    <xf numFmtId="0" fontId="38" fillId="0" borderId="31" xfId="0" applyFont="1" applyBorder="1" applyAlignment="1" applyProtection="1">
      <alignment horizontal="left" vertical="center" wrapText="1"/>
      <protection locked="0"/>
    </xf>
    <xf numFmtId="168" fontId="0" fillId="0" borderId="18" xfId="5" applyNumberFormat="1" applyFont="1" applyFill="1" applyBorder="1" applyAlignment="1" applyProtection="1">
      <alignment horizontal="left" vertical="center"/>
      <protection locked="0"/>
    </xf>
    <xf numFmtId="168" fontId="38" fillId="0" borderId="18" xfId="5" applyNumberFormat="1" applyFont="1" applyFill="1" applyBorder="1" applyAlignment="1" applyProtection="1">
      <alignment horizontal="left" vertical="center" wrapText="1"/>
      <protection locked="0"/>
    </xf>
    <xf numFmtId="1" fontId="5" fillId="0" borderId="18" xfId="1" applyNumberFormat="1" applyFont="1" applyFill="1" applyBorder="1" applyAlignment="1" applyProtection="1">
      <alignment horizontal="left" vertical="center"/>
      <protection locked="0"/>
    </xf>
    <xf numFmtId="0" fontId="39" fillId="0" borderId="31" xfId="0" applyFont="1" applyBorder="1" applyAlignment="1">
      <alignment horizontal="left" vertical="center"/>
    </xf>
    <xf numFmtId="9" fontId="0" fillId="0" borderId="18" xfId="0" applyNumberFormat="1" applyBorder="1" applyAlignment="1" applyProtection="1">
      <alignment horizontal="left" vertical="center" wrapText="1"/>
      <protection locked="0"/>
    </xf>
    <xf numFmtId="0" fontId="0" fillId="4" borderId="18" xfId="0" applyFill="1" applyBorder="1" applyAlignment="1" applyProtection="1">
      <alignment horizontal="left" vertical="center" wrapText="1"/>
      <protection locked="0"/>
    </xf>
    <xf numFmtId="0" fontId="38" fillId="4" borderId="21" xfId="0" applyFont="1" applyFill="1" applyBorder="1" applyAlignment="1" applyProtection="1">
      <alignment horizontal="left" vertical="center"/>
      <protection locked="0"/>
    </xf>
    <xf numFmtId="0" fontId="0" fillId="0" borderId="18" xfId="0" applyBorder="1" applyAlignment="1" applyProtection="1">
      <alignment horizontal="left" vertical="center"/>
      <protection locked="0"/>
    </xf>
    <xf numFmtId="0" fontId="0" fillId="0" borderId="18" xfId="5" applyNumberFormat="1" applyFont="1" applyFill="1" applyBorder="1" applyAlignment="1" applyProtection="1">
      <alignment horizontal="left" vertical="center"/>
      <protection locked="0"/>
    </xf>
    <xf numFmtId="9" fontId="0" fillId="0" borderId="18" xfId="1" applyFont="1" applyFill="1" applyBorder="1" applyAlignment="1" applyProtection="1">
      <alignment horizontal="left" vertical="center"/>
      <protection locked="0"/>
    </xf>
    <xf numFmtId="0" fontId="39" fillId="0" borderId="65" xfId="0" applyFont="1" applyBorder="1" applyAlignment="1">
      <alignment horizontal="left" vertical="center"/>
    </xf>
    <xf numFmtId="9" fontId="0" fillId="0" borderId="18" xfId="0" applyNumberFormat="1" applyBorder="1" applyAlignment="1" applyProtection="1">
      <alignment horizontal="left" vertical="center"/>
      <protection locked="0"/>
    </xf>
    <xf numFmtId="0" fontId="38" fillId="0" borderId="47" xfId="0" applyFont="1" applyBorder="1" applyAlignment="1" applyProtection="1">
      <alignment horizontal="left" vertical="center" wrapText="1"/>
      <protection locked="0"/>
    </xf>
    <xf numFmtId="168" fontId="38" fillId="0" borderId="18" xfId="5" applyNumberFormat="1" applyFont="1" applyFill="1" applyBorder="1" applyAlignment="1" applyProtection="1">
      <alignment horizontal="left" vertical="center"/>
      <protection locked="0"/>
    </xf>
    <xf numFmtId="0" fontId="38" fillId="0" borderId="47" xfId="0" applyFont="1" applyBorder="1" applyAlignment="1" applyProtection="1">
      <alignment horizontal="left" vertical="center" wrapText="1"/>
      <protection locked="0"/>
    </xf>
    <xf numFmtId="0" fontId="0" fillId="4" borderId="18" xfId="0" applyFill="1" applyBorder="1" applyAlignment="1" applyProtection="1">
      <alignment horizontal="left" vertical="center" wrapText="1"/>
      <protection locked="0"/>
    </xf>
    <xf numFmtId="0" fontId="38" fillId="0" borderId="48" xfId="0" applyFont="1" applyBorder="1" applyAlignment="1" applyProtection="1">
      <alignment horizontal="left" vertical="center" wrapText="1"/>
      <protection locked="0"/>
    </xf>
    <xf numFmtId="168" fontId="0" fillId="0" borderId="18" xfId="5" applyNumberFormat="1" applyFont="1" applyFill="1" applyBorder="1" applyAlignment="1" applyProtection="1">
      <alignment horizontal="left" vertical="center"/>
      <protection locked="0"/>
    </xf>
    <xf numFmtId="0" fontId="40" fillId="0" borderId="47" xfId="4" quotePrefix="1" applyFont="1" applyBorder="1" applyAlignment="1">
      <alignment horizontal="left" vertical="center" wrapText="1"/>
    </xf>
    <xf numFmtId="0" fontId="7" fillId="0" borderId="48" xfId="0" applyFont="1" applyBorder="1" applyAlignment="1">
      <alignment horizontal="left" vertical="center" wrapText="1"/>
    </xf>
    <xf numFmtId="0" fontId="40" fillId="0" borderId="48" xfId="4" quotePrefix="1" applyFont="1" applyBorder="1" applyAlignment="1">
      <alignment horizontal="left" vertical="center" wrapText="1"/>
    </xf>
    <xf numFmtId="0" fontId="29" fillId="7" borderId="72" xfId="0" applyFont="1" applyFill="1" applyBorder="1" applyAlignment="1" applyProtection="1">
      <alignment horizontal="center" vertical="center" wrapText="1"/>
      <protection locked="0"/>
    </xf>
    <xf numFmtId="0" fontId="29" fillId="8" borderId="1" xfId="0" applyFont="1" applyFill="1" applyBorder="1" applyAlignment="1">
      <alignment horizontal="center" vertical="center" wrapText="1"/>
    </xf>
    <xf numFmtId="0" fontId="5" fillId="0" borderId="31" xfId="0" applyFont="1" applyBorder="1" applyAlignment="1" applyProtection="1">
      <alignment horizontal="left" vertical="center" wrapText="1"/>
      <protection locked="0"/>
    </xf>
    <xf numFmtId="0" fontId="38" fillId="4" borderId="31" xfId="3" applyFont="1" applyFill="1" applyBorder="1" applyAlignment="1" applyProtection="1">
      <alignment horizontal="left" vertical="center" wrapText="1"/>
      <protection locked="0"/>
    </xf>
    <xf numFmtId="0" fontId="38" fillId="4" borderId="30" xfId="3" applyFont="1" applyFill="1" applyBorder="1" applyAlignment="1" applyProtection="1">
      <alignment horizontal="left" vertical="center"/>
      <protection locked="0"/>
    </xf>
    <xf numFmtId="9" fontId="38" fillId="4" borderId="30" xfId="1" applyFont="1" applyFill="1" applyBorder="1" applyAlignment="1" applyProtection="1">
      <alignment horizontal="left" vertical="center"/>
      <protection locked="0"/>
    </xf>
    <xf numFmtId="0" fontId="38" fillId="4" borderId="30" xfId="3" applyNumberFormat="1" applyFont="1" applyFill="1" applyBorder="1" applyAlignment="1" applyProtection="1">
      <alignment horizontal="left" vertical="center"/>
      <protection locked="0"/>
    </xf>
    <xf numFmtId="0" fontId="46" fillId="4" borderId="30" xfId="3" applyNumberFormat="1" applyFont="1" applyFill="1" applyBorder="1" applyAlignment="1" applyProtection="1">
      <alignment horizontal="left" vertical="center"/>
      <protection locked="0"/>
    </xf>
    <xf numFmtId="165" fontId="38" fillId="4" borderId="18" xfId="3" applyNumberFormat="1" applyFont="1" applyFill="1" applyBorder="1" applyAlignment="1" applyProtection="1">
      <alignment horizontal="left" vertical="center"/>
      <protection locked="0"/>
    </xf>
    <xf numFmtId="9" fontId="38" fillId="4" borderId="30" xfId="3" applyNumberFormat="1" applyFont="1" applyFill="1" applyBorder="1" applyAlignment="1" applyProtection="1">
      <alignment horizontal="left" vertical="center"/>
      <protection locked="0"/>
    </xf>
    <xf numFmtId="0" fontId="38" fillId="4" borderId="47" xfId="3" applyNumberFormat="1" applyFont="1" applyFill="1" applyBorder="1" applyAlignment="1" applyProtection="1">
      <alignment horizontal="left" vertical="center"/>
    </xf>
    <xf numFmtId="9" fontId="23" fillId="0" borderId="18" xfId="1" applyFont="1" applyBorder="1" applyAlignment="1" applyProtection="1">
      <alignment horizontal="left" vertical="center"/>
    </xf>
    <xf numFmtId="0" fontId="23" fillId="0" borderId="30" xfId="1" applyNumberFormat="1" applyFont="1" applyBorder="1" applyAlignment="1" applyProtection="1">
      <alignment horizontal="left" vertical="center" wrapText="1"/>
    </xf>
    <xf numFmtId="0" fontId="10" fillId="0" borderId="18" xfId="2" applyFont="1" applyFill="1" applyBorder="1" applyAlignment="1">
      <alignment horizontal="left" wrapText="1"/>
    </xf>
    <xf numFmtId="0" fontId="10" fillId="4" borderId="18" xfId="0" applyFont="1" applyFill="1" applyBorder="1" applyAlignment="1" applyProtection="1">
      <alignment horizontal="left" vertical="center"/>
      <protection locked="0"/>
    </xf>
    <xf numFmtId="9" fontId="38" fillId="4" borderId="18" xfId="1" applyFont="1" applyFill="1" applyBorder="1" applyAlignment="1" applyProtection="1">
      <alignment horizontal="left" vertical="center"/>
      <protection locked="0"/>
    </xf>
    <xf numFmtId="0" fontId="38" fillId="4" borderId="18" xfId="1" applyNumberFormat="1" applyFont="1" applyFill="1" applyBorder="1" applyAlignment="1" applyProtection="1">
      <alignment horizontal="left" vertical="center"/>
      <protection locked="0"/>
    </xf>
    <xf numFmtId="9" fontId="10" fillId="4" borderId="18" xfId="1" applyFont="1" applyFill="1" applyBorder="1" applyAlignment="1" applyProtection="1">
      <alignment horizontal="left" vertical="center"/>
      <protection locked="0"/>
    </xf>
    <xf numFmtId="0" fontId="41" fillId="4" borderId="18" xfId="1" applyNumberFormat="1" applyFont="1" applyFill="1" applyBorder="1" applyAlignment="1" applyProtection="1">
      <alignment horizontal="left" vertical="center"/>
    </xf>
    <xf numFmtId="0" fontId="23" fillId="0" borderId="18" xfId="1" applyNumberFormat="1" applyFont="1" applyBorder="1" applyAlignment="1" applyProtection="1">
      <alignment horizontal="left" vertical="center" wrapText="1"/>
    </xf>
    <xf numFmtId="0" fontId="10" fillId="0" borderId="18" xfId="2" applyFont="1" applyFill="1" applyBorder="1" applyAlignment="1">
      <alignment horizontal="left" vertical="center" wrapText="1"/>
    </xf>
    <xf numFmtId="0" fontId="29" fillId="8" borderId="13" xfId="0" applyFont="1" applyFill="1" applyBorder="1" applyAlignment="1" applyProtection="1">
      <alignment horizontal="center" vertical="center" wrapText="1"/>
      <protection locked="0"/>
    </xf>
    <xf numFmtId="9" fontId="38" fillId="4" borderId="18" xfId="3" applyNumberFormat="1" applyFont="1" applyFill="1" applyBorder="1" applyAlignment="1" applyProtection="1">
      <alignment horizontal="center" vertical="center"/>
      <protection locked="0"/>
    </xf>
    <xf numFmtId="0" fontId="4" fillId="7" borderId="72" xfId="0" applyFont="1" applyFill="1" applyBorder="1" applyAlignment="1" applyProtection="1">
      <alignment horizontal="center" vertical="center" wrapText="1"/>
      <protection locked="0"/>
    </xf>
    <xf numFmtId="0" fontId="38" fillId="4" borderId="18" xfId="3" applyFont="1" applyFill="1" applyBorder="1" applyAlignment="1" applyProtection="1">
      <alignment horizontal="center" vertical="center" wrapText="1"/>
      <protection locked="0"/>
    </xf>
    <xf numFmtId="0" fontId="7" fillId="4" borderId="0" xfId="4" applyFont="1" applyFill="1" applyBorder="1" applyAlignment="1">
      <alignment vertical="center" wrapText="1"/>
    </xf>
    <xf numFmtId="0" fontId="45" fillId="0" borderId="18" xfId="0" applyFont="1" applyBorder="1" applyAlignment="1" applyProtection="1">
      <alignment horizontal="left" vertical="center" wrapText="1"/>
      <protection locked="0"/>
    </xf>
    <xf numFmtId="0" fontId="44" fillId="0" borderId="47" xfId="0" applyFont="1" applyBorder="1" applyAlignment="1" applyProtection="1">
      <alignment horizontal="left" vertical="center" wrapText="1"/>
      <protection locked="0"/>
    </xf>
    <xf numFmtId="0" fontId="44" fillId="0" borderId="30" xfId="0" applyFont="1" applyBorder="1" applyAlignment="1" applyProtection="1">
      <alignment horizontal="left" vertical="center" wrapText="1"/>
      <protection locked="0"/>
    </xf>
    <xf numFmtId="0" fontId="45" fillId="0" borderId="18" xfId="0" applyFont="1" applyBorder="1" applyAlignment="1" applyProtection="1">
      <alignment horizontal="left" wrapText="1"/>
      <protection locked="0"/>
    </xf>
    <xf numFmtId="0" fontId="44" fillId="0" borderId="48" xfId="0" applyFont="1" applyBorder="1" applyAlignment="1" applyProtection="1">
      <alignment horizontal="left" vertical="center" wrapText="1"/>
      <protection locked="0"/>
    </xf>
    <xf numFmtId="0" fontId="45" fillId="0" borderId="47" xfId="0" applyFont="1" applyBorder="1" applyAlignment="1">
      <alignment horizontal="left" vertical="center" wrapText="1"/>
    </xf>
    <xf numFmtId="0" fontId="45" fillId="0" borderId="47" xfId="0" applyFont="1" applyBorder="1" applyAlignment="1" applyProtection="1">
      <alignment horizontal="left" wrapText="1"/>
      <protection locked="0"/>
    </xf>
    <xf numFmtId="0" fontId="45" fillId="0" borderId="30" xfId="0" applyFont="1" applyBorder="1" applyAlignment="1">
      <alignment horizontal="left" vertical="center" wrapText="1"/>
    </xf>
    <xf numFmtId="0" fontId="45" fillId="0" borderId="30" xfId="0" applyFont="1" applyBorder="1" applyAlignment="1" applyProtection="1">
      <alignment horizontal="left" wrapText="1"/>
      <protection locked="0"/>
    </xf>
    <xf numFmtId="0" fontId="45" fillId="0" borderId="48" xfId="0" applyFont="1" applyBorder="1" applyAlignment="1">
      <alignment horizontal="left" vertical="center" wrapText="1"/>
    </xf>
    <xf numFmtId="0" fontId="45" fillId="0" borderId="48" xfId="0" applyFont="1" applyBorder="1" applyAlignment="1" applyProtection="1">
      <alignment horizontal="left" wrapText="1"/>
      <protection locked="0"/>
    </xf>
    <xf numFmtId="0" fontId="45" fillId="0" borderId="18" xfId="0" applyFont="1" applyBorder="1" applyAlignment="1" applyProtection="1">
      <alignment horizontal="left" vertical="top" wrapText="1"/>
      <protection locked="0"/>
    </xf>
    <xf numFmtId="0" fontId="45" fillId="0" borderId="54" xfId="0" applyFont="1" applyBorder="1" applyAlignment="1" applyProtection="1">
      <alignment horizontal="left" wrapText="1"/>
      <protection locked="0"/>
    </xf>
    <xf numFmtId="0" fontId="45" fillId="0" borderId="42" xfId="0" applyFont="1" applyBorder="1" applyAlignment="1">
      <alignment horizontal="left" vertical="center" wrapText="1"/>
    </xf>
    <xf numFmtId="0" fontId="45" fillId="0" borderId="55" xfId="0" applyFont="1" applyBorder="1" applyAlignment="1" applyProtection="1">
      <alignment horizontal="left" wrapText="1"/>
      <protection locked="0"/>
    </xf>
    <xf numFmtId="0" fontId="45" fillId="0" borderId="18" xfId="0" applyFont="1" applyBorder="1" applyAlignment="1" applyProtection="1">
      <alignment horizontal="left" wrapText="1"/>
      <protection locked="0"/>
    </xf>
    <xf numFmtId="0" fontId="45" fillId="0" borderId="47" xfId="0" applyFont="1" applyBorder="1" applyAlignment="1" applyProtection="1">
      <alignment horizontal="left" wrapText="1"/>
      <protection locked="0"/>
    </xf>
    <xf numFmtId="0" fontId="45" fillId="0" borderId="18" xfId="0" applyFont="1" applyBorder="1" applyAlignment="1" applyProtection="1">
      <alignment horizontal="left" vertical="center" wrapText="1"/>
      <protection locked="0"/>
    </xf>
    <xf numFmtId="0" fontId="44" fillId="0" borderId="1" xfId="0" applyFont="1" applyBorder="1" applyAlignment="1" applyProtection="1">
      <alignment horizontal="left" vertical="center" wrapText="1"/>
      <protection locked="0"/>
    </xf>
    <xf numFmtId="0" fontId="45" fillId="4" borderId="24" xfId="1" applyNumberFormat="1" applyFont="1" applyFill="1" applyBorder="1" applyAlignment="1" applyProtection="1">
      <alignment horizontal="left" vertical="center" wrapText="1"/>
      <protection locked="0"/>
    </xf>
    <xf numFmtId="0" fontId="45" fillId="0" borderId="24" xfId="1" applyNumberFormat="1" applyFont="1" applyFill="1" applyBorder="1" applyAlignment="1" applyProtection="1">
      <alignment horizontal="left" vertical="center" wrapText="1"/>
      <protection locked="0"/>
    </xf>
    <xf numFmtId="9" fontId="0" fillId="0" borderId="24" xfId="1" applyFont="1" applyFill="1" applyBorder="1" applyAlignment="1" applyProtection="1">
      <alignment horizontal="left" vertical="center" wrapText="1"/>
      <protection locked="0"/>
    </xf>
    <xf numFmtId="9" fontId="45" fillId="0" borderId="24" xfId="1" applyFont="1" applyFill="1" applyBorder="1" applyAlignment="1" applyProtection="1">
      <alignment horizontal="left" vertical="center" wrapText="1"/>
      <protection locked="0"/>
    </xf>
    <xf numFmtId="165" fontId="0" fillId="0" borderId="24" xfId="5" applyNumberFormat="1" applyFont="1" applyFill="1" applyBorder="1" applyAlignment="1" applyProtection="1">
      <alignment horizontal="left" vertical="center" wrapText="1"/>
      <protection locked="0"/>
    </xf>
    <xf numFmtId="165" fontId="0" fillId="0" borderId="24" xfId="0" applyNumberFormat="1" applyBorder="1" applyAlignment="1" applyProtection="1">
      <alignment horizontal="left" vertical="center" wrapText="1"/>
      <protection locked="0"/>
    </xf>
    <xf numFmtId="9" fontId="23" fillId="0" borderId="18" xfId="0" applyNumberFormat="1" applyFont="1" applyBorder="1" applyAlignment="1">
      <alignment horizontal="left" vertical="center" wrapText="1"/>
    </xf>
    <xf numFmtId="0" fontId="39" fillId="0" borderId="73" xfId="0" applyFont="1" applyBorder="1" applyAlignment="1">
      <alignment horizontal="left" vertical="center" wrapText="1"/>
    </xf>
    <xf numFmtId="0" fontId="44" fillId="0" borderId="10" xfId="0" applyFont="1" applyBorder="1" applyAlignment="1" applyProtection="1">
      <alignment horizontal="left" vertical="center" wrapText="1"/>
      <protection locked="0"/>
    </xf>
    <xf numFmtId="0" fontId="4" fillId="0" borderId="24" xfId="1" applyNumberFormat="1" applyFont="1" applyFill="1" applyBorder="1" applyAlignment="1" applyProtection="1">
      <alignment horizontal="left" vertical="center" wrapText="1"/>
      <protection locked="0"/>
    </xf>
    <xf numFmtId="0" fontId="0" fillId="0" borderId="24" xfId="1" applyNumberFormat="1" applyFont="1" applyFill="1" applyBorder="1" applyAlignment="1" applyProtection="1">
      <alignment horizontal="left" vertical="center" wrapText="1"/>
      <protection locked="0"/>
    </xf>
    <xf numFmtId="1" fontId="0" fillId="0" borderId="21" xfId="0" applyNumberForma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44" fillId="0" borderId="80" xfId="0" applyFont="1" applyBorder="1" applyAlignment="1" applyProtection="1">
      <alignment horizontal="left" vertical="center" wrapText="1"/>
      <protection locked="0"/>
    </xf>
    <xf numFmtId="0" fontId="45" fillId="0" borderId="12" xfId="0" applyFont="1" applyBorder="1" applyAlignment="1" applyProtection="1">
      <alignment horizontal="left" vertical="center" wrapText="1"/>
      <protection locked="0"/>
    </xf>
    <xf numFmtId="0" fontId="45" fillId="4" borderId="18" xfId="0" applyFont="1" applyFill="1" applyBorder="1" applyAlignment="1" applyProtection="1">
      <alignment horizontal="left" vertical="center" wrapText="1"/>
      <protection locked="0"/>
    </xf>
    <xf numFmtId="0" fontId="45" fillId="0" borderId="10" xfId="0" applyFont="1" applyBorder="1" applyAlignment="1" applyProtection="1">
      <alignment horizontal="left" vertical="center" wrapText="1"/>
      <protection locked="0"/>
    </xf>
    <xf numFmtId="0" fontId="45" fillId="0" borderId="80" xfId="0" applyFont="1" applyBorder="1" applyAlignment="1" applyProtection="1">
      <alignment horizontal="left" vertical="center" wrapText="1"/>
      <protection locked="0"/>
    </xf>
    <xf numFmtId="0" fontId="45" fillId="0" borderId="10" xfId="0" applyFont="1" applyBorder="1" applyAlignment="1" applyProtection="1">
      <alignment horizontal="left" vertical="center" wrapText="1"/>
      <protection locked="0"/>
    </xf>
    <xf numFmtId="0" fontId="25" fillId="4" borderId="18" xfId="0" applyFont="1" applyFill="1" applyBorder="1" applyAlignment="1" applyProtection="1">
      <alignment horizontal="left" vertical="center" wrapText="1"/>
      <protection locked="0"/>
    </xf>
    <xf numFmtId="0" fontId="25" fillId="0" borderId="18" xfId="0" applyFont="1" applyBorder="1" applyAlignment="1" applyProtection="1">
      <alignment horizontal="left" vertical="center" wrapText="1"/>
      <protection locked="0"/>
    </xf>
    <xf numFmtId="9" fontId="23" fillId="0" borderId="47" xfId="0" applyNumberFormat="1" applyFont="1" applyBorder="1" applyAlignment="1">
      <alignment horizontal="left" vertical="center" wrapText="1"/>
    </xf>
    <xf numFmtId="0" fontId="39" fillId="0" borderId="49" xfId="0" applyFont="1" applyBorder="1" applyAlignment="1">
      <alignment horizontal="left" vertical="center" wrapText="1"/>
    </xf>
    <xf numFmtId="9" fontId="23" fillId="0" borderId="30" xfId="0" applyNumberFormat="1" applyFont="1" applyBorder="1" applyAlignment="1">
      <alignment horizontal="left" vertical="center" wrapText="1"/>
    </xf>
    <xf numFmtId="0" fontId="39" fillId="0" borderId="30" xfId="0" applyFont="1" applyBorder="1" applyAlignment="1">
      <alignment horizontal="left" vertical="center" wrapText="1"/>
    </xf>
    <xf numFmtId="9" fontId="23" fillId="0" borderId="48" xfId="0" applyNumberFormat="1" applyFont="1" applyBorder="1" applyAlignment="1">
      <alignment horizontal="left" vertical="center" wrapText="1"/>
    </xf>
    <xf numFmtId="0" fontId="39" fillId="0" borderId="52" xfId="0" applyFont="1" applyBorder="1" applyAlignment="1">
      <alignment horizontal="left" vertical="center" wrapText="1"/>
    </xf>
    <xf numFmtId="0" fontId="0" fillId="0" borderId="21" xfId="0" applyBorder="1" applyAlignment="1" applyProtection="1">
      <alignment horizontal="left" wrapText="1"/>
      <protection locked="0"/>
    </xf>
    <xf numFmtId="0" fontId="25" fillId="4" borderId="47" xfId="0" applyFont="1" applyFill="1" applyBorder="1" applyAlignment="1" applyProtection="1">
      <alignment horizontal="left" vertical="center" wrapText="1"/>
      <protection locked="0"/>
    </xf>
    <xf numFmtId="0" fontId="0" fillId="0" borderId="47" xfId="0" applyBorder="1" applyAlignment="1" applyProtection="1">
      <alignment horizontal="left" wrapText="1"/>
      <protection locked="0"/>
    </xf>
    <xf numFmtId="0" fontId="0" fillId="0" borderId="47" xfId="0" applyBorder="1" applyAlignment="1" applyProtection="1">
      <alignment horizontal="left" wrapText="1"/>
      <protection locked="0"/>
    </xf>
    <xf numFmtId="0" fontId="23" fillId="0" borderId="47" xfId="1" applyNumberFormat="1" applyFont="1" applyBorder="1" applyAlignment="1" applyProtection="1">
      <alignment horizontal="left" vertical="center" wrapText="1"/>
    </xf>
    <xf numFmtId="0" fontId="25" fillId="4" borderId="30" xfId="0" applyFont="1" applyFill="1" applyBorder="1" applyAlignment="1" applyProtection="1">
      <alignment horizontal="left" vertical="center" wrapText="1"/>
      <protection locked="0"/>
    </xf>
    <xf numFmtId="0" fontId="0" fillId="0" borderId="30" xfId="0" applyBorder="1" applyAlignment="1" applyProtection="1">
      <alignment horizontal="left" wrapText="1"/>
      <protection locked="0"/>
    </xf>
    <xf numFmtId="0" fontId="23" fillId="0" borderId="30" xfId="1" applyNumberFormat="1" applyFont="1" applyBorder="1" applyAlignment="1" applyProtection="1">
      <alignment horizontal="left" vertical="center" wrapText="1"/>
    </xf>
    <xf numFmtId="0" fontId="45" fillId="0" borderId="15" xfId="0" applyFont="1" applyBorder="1" applyAlignment="1" applyProtection="1">
      <alignment horizontal="left" vertical="center" wrapText="1"/>
      <protection locked="0"/>
    </xf>
    <xf numFmtId="0" fontId="25" fillId="4" borderId="42" xfId="0" applyFont="1" applyFill="1" applyBorder="1" applyAlignment="1" applyProtection="1">
      <alignment horizontal="left" vertical="center" wrapText="1"/>
      <protection locked="0"/>
    </xf>
    <xf numFmtId="0" fontId="0" fillId="0" borderId="42" xfId="0" applyBorder="1" applyAlignment="1" applyProtection="1">
      <alignment horizontal="left" wrapText="1"/>
      <protection locked="0"/>
    </xf>
    <xf numFmtId="0" fontId="0" fillId="0" borderId="36" xfId="0" applyBorder="1" applyAlignment="1" applyProtection="1">
      <alignment horizontal="left" wrapText="1"/>
      <protection locked="0"/>
    </xf>
    <xf numFmtId="0" fontId="23" fillId="0" borderId="42" xfId="1" applyNumberFormat="1" applyFont="1" applyBorder="1" applyAlignment="1" applyProtection="1">
      <alignment horizontal="left" vertical="center" wrapText="1"/>
    </xf>
    <xf numFmtId="9" fontId="23" fillId="0" borderId="42" xfId="0" applyNumberFormat="1" applyFont="1" applyBorder="1" applyAlignment="1">
      <alignment horizontal="left" vertical="center" wrapText="1"/>
    </xf>
    <xf numFmtId="0" fontId="25" fillId="4" borderId="47" xfId="0" applyFont="1" applyFill="1" applyBorder="1" applyAlignment="1" applyProtection="1">
      <alignment horizontal="left" vertical="center" wrapText="1"/>
      <protection locked="0"/>
    </xf>
    <xf numFmtId="0" fontId="25" fillId="0" borderId="47" xfId="0" applyFont="1" applyBorder="1" applyAlignment="1" applyProtection="1">
      <alignment horizontal="left" vertical="center" wrapText="1"/>
      <protection locked="0"/>
    </xf>
    <xf numFmtId="0" fontId="0" fillId="0" borderId="57" xfId="0" applyBorder="1" applyAlignment="1" applyProtection="1">
      <alignment horizontal="left" wrapText="1"/>
      <protection locked="0"/>
    </xf>
    <xf numFmtId="0" fontId="23" fillId="0" borderId="47" xfId="1" applyNumberFormat="1" applyFont="1" applyBorder="1" applyAlignment="1" applyProtection="1">
      <alignment horizontal="left" vertical="center" wrapText="1"/>
    </xf>
    <xf numFmtId="9" fontId="23" fillId="0" borderId="47" xfId="0" applyNumberFormat="1" applyFont="1" applyBorder="1" applyAlignment="1">
      <alignment horizontal="left" vertical="center" wrapText="1"/>
    </xf>
    <xf numFmtId="0" fontId="39" fillId="0" borderId="74" xfId="0" applyFont="1" applyBorder="1" applyAlignment="1">
      <alignment horizontal="left" vertical="center" wrapText="1"/>
    </xf>
    <xf numFmtId="0" fontId="39" fillId="0" borderId="18" xfId="0" applyFont="1" applyBorder="1" applyAlignment="1">
      <alignment horizontal="left" vertical="center" wrapText="1"/>
    </xf>
    <xf numFmtId="0" fontId="56" fillId="4" borderId="47" xfId="0" applyFont="1" applyFill="1" applyBorder="1" applyAlignment="1">
      <alignment horizontal="center" vertical="center" wrapText="1"/>
    </xf>
    <xf numFmtId="0" fontId="56" fillId="4" borderId="30" xfId="0" applyFont="1" applyFill="1" applyBorder="1" applyAlignment="1">
      <alignment horizontal="center" vertical="center" wrapText="1"/>
    </xf>
    <xf numFmtId="0" fontId="56" fillId="4" borderId="48" xfId="0" applyFont="1" applyFill="1" applyBorder="1" applyAlignment="1">
      <alignment horizontal="center" vertical="center" wrapText="1"/>
    </xf>
    <xf numFmtId="0" fontId="56" fillId="4" borderId="47" xfId="0" applyFont="1" applyFill="1" applyBorder="1" applyAlignment="1">
      <alignment horizontal="left" wrapText="1"/>
    </xf>
    <xf numFmtId="0" fontId="56" fillId="4" borderId="30" xfId="0" applyFont="1" applyFill="1" applyBorder="1" applyAlignment="1">
      <alignment horizontal="left" wrapText="1"/>
    </xf>
    <xf numFmtId="0" fontId="56" fillId="4" borderId="48" xfId="0" applyFont="1" applyFill="1" applyBorder="1" applyAlignment="1">
      <alignment horizontal="left" wrapText="1"/>
    </xf>
    <xf numFmtId="0" fontId="68" fillId="0" borderId="0" xfId="0" applyFont="1" applyAlignment="1">
      <alignment horizontal="center" vertical="center" wrapText="1"/>
    </xf>
    <xf numFmtId="0" fontId="68" fillId="0" borderId="62" xfId="0" applyFont="1" applyBorder="1" applyAlignment="1">
      <alignment horizontal="center" vertical="center" wrapText="1"/>
    </xf>
  </cellXfs>
  <cellStyles count="8">
    <cellStyle name="Bueno" xfId="2" builtinId="26"/>
    <cellStyle name="Incorrecto" xfId="3" builtinId="27"/>
    <cellStyle name="Millares 2" xfId="6" xr:uid="{F41FCAB4-4449-4B30-B6FA-84FA2E4EC0C6}"/>
    <cellStyle name="Moneda 2" xfId="5" xr:uid="{0ED2D0A9-7AB4-4143-BAF4-5566969F37EA}"/>
    <cellStyle name="Normal" xfId="0" builtinId="0"/>
    <cellStyle name="Normal 2" xfId="4" xr:uid="{AA47A022-6BAB-4FA6-A2B8-95F7D4EDF064}"/>
    <cellStyle name="Normal 2 2" xfId="7" xr:uid="{A996A281-0A15-4260-A5D6-A0C3B7DB8595}"/>
    <cellStyle name="Porcentaje" xfId="1" builtinId="5"/>
  </cellStyles>
  <dxfs count="130">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rgb="FF9C5700"/>
      </font>
      <fill>
        <patternFill>
          <bgColor rgb="FFFFEB9C"/>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microsoft.com/office/2017/06/relationships/rdRichValue" Target="richData/rdrichvalue.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theme" Target="theme/theme1.xml"/><Relationship Id="rId42"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microsoft.com/office/2022/10/relationships/richValueRel" Target="richData/richValueRel.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microsoft.com/office/2017/06/relationships/rdRichValueTypes" Target="richData/rdRichValueTyp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eetMetadata" Target="metadata.xml"/><Relationship Id="rId40" Type="http://schemas.microsoft.com/office/2017/06/relationships/rdRichValueStructure" Target="richData/rdrichvaluestructure.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r>
              <a:rPr lang="en-US" b="1">
                <a:solidFill>
                  <a:sysClr val="windowText" lastClr="000000"/>
                </a:solidFill>
                <a:latin typeface="Artifex CF Light" panose="00000400000000000000" pitchFamily="50" charset="0"/>
              </a:rPr>
              <a:t>EJE</a:t>
            </a:r>
            <a:r>
              <a:rPr lang="en-US" b="1" baseline="0">
                <a:solidFill>
                  <a:sysClr val="windowText" lastClr="000000"/>
                </a:solidFill>
                <a:latin typeface="Artifex CF Light" panose="00000400000000000000" pitchFamily="50" charset="0"/>
              </a:rPr>
              <a:t> 1. </a:t>
            </a:r>
            <a:r>
              <a:rPr lang="en-US" b="1">
                <a:solidFill>
                  <a:sysClr val="windowText" lastClr="000000"/>
                </a:solidFill>
                <a:latin typeface="Artifex CF Light" panose="00000400000000000000" pitchFamily="50" charset="0"/>
              </a:rPr>
              <a:t>Nivel de Cumplimiento Octubre-Diciembre</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endParaRPr lang="es-DO"/>
        </a:p>
      </c:txPr>
    </c:title>
    <c:autoTitleDeleted val="0"/>
    <c:plotArea>
      <c:layout>
        <c:manualLayout>
          <c:layoutTarget val="inner"/>
          <c:xMode val="edge"/>
          <c:yMode val="edge"/>
          <c:x val="0.16860270476144312"/>
          <c:y val="0.11827346547282469"/>
          <c:w val="0.82860361791189907"/>
          <c:h val="0.39975939561107754"/>
        </c:manualLayout>
      </c:layout>
      <c:barChart>
        <c:barDir val="col"/>
        <c:grouping val="clustered"/>
        <c:varyColors val="0"/>
        <c:ser>
          <c:idx val="0"/>
          <c:order val="0"/>
          <c:tx>
            <c:strRef>
              <c:f>'PLANTILLA RESUMEN (2)'!$F$8</c:f>
              <c:strCache>
                <c:ptCount val="1"/>
                <c:pt idx="0">
                  <c:v>Nivel de Cumplimiento</c:v>
                </c:pt>
              </c:strCache>
            </c:strRef>
          </c:tx>
          <c:spPr>
            <a:solidFill>
              <a:schemeClr val="accent1"/>
            </a:solidFill>
            <a:ln>
              <a:noFill/>
            </a:ln>
            <a:effectLst/>
          </c:spPr>
          <c:invertIfNegative val="0"/>
          <c:cat>
            <c:strRef>
              <c:f>'PLANTILLA RESUMEN (2)'!$E$9:$E$21</c:f>
              <c:strCache>
                <c:ptCount val="13"/>
                <c:pt idx="0">
                  <c:v>1.1. Detección de desviaciones en los planes, programas y proyectos institucionales</c:v>
                </c:pt>
                <c:pt idx="1">
                  <c:v>1.2. Transparencia y Rendición de Cuentas</c:v>
                </c:pt>
                <c:pt idx="2">
                  <c:v>1.3. Indicador SISMAP Actualizado</c:v>
                </c:pt>
                <c:pt idx="3">
                  <c:v>1.4. Fortalecimiento de la estructura organizativa</c:v>
                </c:pt>
                <c:pt idx="4">
                  <c:v>1.5. Sistema de Administración y Control Interno fortalecido</c:v>
                </c:pt>
                <c:pt idx="5">
                  <c:v>1.6. Sistema de Gestión Integrado Calidad, Antisoborno y Cumplimiento Normativo</c:v>
                </c:pt>
                <c:pt idx="6">
                  <c:v>1.7. Fortalecimiento de la Gestión Integral de Riesgos, de desastres y Cambios Climaticos</c:v>
                </c:pt>
                <c:pt idx="7">
                  <c:v>1.8. Fomento de la Cultura de Equidad de Genero</c:v>
                </c:pt>
                <c:pt idx="8">
                  <c:v>1,9. Profesionalización del Talento Humano </c:v>
                </c:pt>
                <c:pt idx="9">
                  <c:v>1.11. Fortalecimiento de la Identidad Institucional del Talento Humano</c:v>
                </c:pt>
                <c:pt idx="10">
                  <c:v>1.12. Mantenimiento Infraestructura fisica </c:v>
                </c:pt>
                <c:pt idx="11">
                  <c:v>1.13. Gestionar la infraestructura Tecnologica </c:v>
                </c:pt>
                <c:pt idx="12">
                  <c:v>1.14. Gestionar la seguridad física y tecnológica</c:v>
                </c:pt>
              </c:strCache>
            </c:strRef>
          </c:cat>
          <c:val>
            <c:numRef>
              <c:f>'PLANTILLA RESUMEN (2)'!$F$9:$F$21</c:f>
              <c:numCache>
                <c:formatCode>0%</c:formatCode>
                <c:ptCount val="13"/>
                <c:pt idx="0">
                  <c:v>1</c:v>
                </c:pt>
                <c:pt idx="1">
                  <c:v>0.87</c:v>
                </c:pt>
                <c:pt idx="2">
                  <c:v>1</c:v>
                </c:pt>
                <c:pt idx="3">
                  <c:v>1</c:v>
                </c:pt>
                <c:pt idx="4">
                  <c:v>0.98666666666666669</c:v>
                </c:pt>
                <c:pt idx="5">
                  <c:v>0.66666666666666663</c:v>
                </c:pt>
                <c:pt idx="6">
                  <c:v>1</c:v>
                </c:pt>
                <c:pt idx="7">
                  <c:v>1</c:v>
                </c:pt>
                <c:pt idx="8">
                  <c:v>0.96</c:v>
                </c:pt>
                <c:pt idx="9">
                  <c:v>0.99</c:v>
                </c:pt>
                <c:pt idx="10">
                  <c:v>1</c:v>
                </c:pt>
                <c:pt idx="11">
                  <c:v>1</c:v>
                </c:pt>
                <c:pt idx="12">
                  <c:v>1</c:v>
                </c:pt>
              </c:numCache>
            </c:numRef>
          </c:val>
          <c:extLst>
            <c:ext xmlns:c16="http://schemas.microsoft.com/office/drawing/2014/chart" uri="{C3380CC4-5D6E-409C-BE32-E72D297353CC}">
              <c16:uniqueId val="{00000000-9706-4C27-8823-A6B7C60D1B54}"/>
            </c:ext>
          </c:extLst>
        </c:ser>
        <c:dLbls>
          <c:showLegendKey val="0"/>
          <c:showVal val="0"/>
          <c:showCatName val="0"/>
          <c:showSerName val="0"/>
          <c:showPercent val="0"/>
          <c:showBubbleSize val="0"/>
        </c:dLbls>
        <c:gapWidth val="150"/>
        <c:axId val="488182472"/>
        <c:axId val="488182864"/>
      </c:barChart>
      <c:catAx>
        <c:axId val="488182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tifex CF Light" panose="00000400000000000000" pitchFamily="50" charset="0"/>
                <a:ea typeface="+mn-ea"/>
                <a:cs typeface="+mn-cs"/>
              </a:defRPr>
            </a:pPr>
            <a:endParaRPr lang="es-DO"/>
          </a:p>
        </c:txPr>
        <c:crossAx val="488182864"/>
        <c:crosses val="autoZero"/>
        <c:auto val="1"/>
        <c:lblAlgn val="ctr"/>
        <c:lblOffset val="100"/>
        <c:noMultiLvlLbl val="0"/>
      </c:catAx>
      <c:valAx>
        <c:axId val="48818286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DO"/>
          </a:p>
        </c:txPr>
        <c:crossAx val="488182472"/>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D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r>
              <a:rPr lang="en-US" b="1">
                <a:solidFill>
                  <a:sysClr val="windowText" lastClr="000000"/>
                </a:solidFill>
                <a:latin typeface="Artifex CF Light" panose="00000400000000000000" pitchFamily="50" charset="0"/>
              </a:rPr>
              <a:t>EJE</a:t>
            </a:r>
            <a:r>
              <a:rPr lang="en-US" b="1" baseline="0">
                <a:solidFill>
                  <a:sysClr val="windowText" lastClr="000000"/>
                </a:solidFill>
                <a:latin typeface="Artifex CF Light" panose="00000400000000000000" pitchFamily="50" charset="0"/>
              </a:rPr>
              <a:t> 2. </a:t>
            </a:r>
            <a:r>
              <a:rPr lang="en-US" b="1">
                <a:solidFill>
                  <a:sysClr val="windowText" lastClr="000000"/>
                </a:solidFill>
                <a:latin typeface="Artifex CF Light" panose="00000400000000000000" pitchFamily="50" charset="0"/>
              </a:rPr>
              <a:t>Nivel de Cumplimiento</a:t>
            </a:r>
            <a:r>
              <a:rPr lang="en-US" b="1" baseline="0">
                <a:solidFill>
                  <a:sysClr val="windowText" lastClr="000000"/>
                </a:solidFill>
                <a:latin typeface="Artifex CF Light" panose="00000400000000000000" pitchFamily="50" charset="0"/>
              </a:rPr>
              <a:t> Octubre-Diciembre</a:t>
            </a:r>
            <a:endParaRPr lang="en-US" b="1">
              <a:solidFill>
                <a:sysClr val="windowText" lastClr="000000"/>
              </a:solidFill>
              <a:latin typeface="Artifex CF Light" panose="00000400000000000000" pitchFamily="50" charset="0"/>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endParaRPr lang="en-US"/>
        </a:p>
      </c:txPr>
    </c:title>
    <c:autoTitleDeleted val="0"/>
    <c:plotArea>
      <c:layout>
        <c:manualLayout>
          <c:layoutTarget val="inner"/>
          <c:xMode val="edge"/>
          <c:yMode val="edge"/>
          <c:x val="2.3326339159174592E-2"/>
          <c:y val="0.23499404802809065"/>
          <c:w val="0.95714982210428112"/>
          <c:h val="0.53953914822778004"/>
        </c:manualLayout>
      </c:layout>
      <c:barChart>
        <c:barDir val="col"/>
        <c:grouping val="clustered"/>
        <c:varyColors val="0"/>
        <c:ser>
          <c:idx val="0"/>
          <c:order val="0"/>
          <c:tx>
            <c:strRef>
              <c:f>'PLANTILLA RESUMEN (2)'!$F$22</c:f>
              <c:strCache>
                <c:ptCount val="1"/>
                <c:pt idx="0">
                  <c:v>Nivel de Cumplimiento</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D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'PLANTILLA RESUMEN (2)'!$E$23:$E$25</c:f>
              <c:strCache>
                <c:ptCount val="3"/>
                <c:pt idx="0">
                  <c:v>2.1. Estudio de inteligencia comercial para la inserción de los subsectores productivos de zonas francas</c:v>
                </c:pt>
                <c:pt idx="1">
                  <c:v>2.2. Participacion en misiones, eventos y ferias multisectoriales para promoción de inversón en zonas francas </c:v>
                </c:pt>
                <c:pt idx="2">
                  <c:v>2.3. Creación de clústeres de exportación de bienes y servicios</c:v>
                </c:pt>
              </c:strCache>
            </c:strRef>
          </c:cat>
          <c:val>
            <c:numRef>
              <c:f>'PLANTILLA RESUMEN (2)'!$F$23:$F$25</c:f>
              <c:numCache>
                <c:formatCode>0%</c:formatCode>
                <c:ptCount val="3"/>
                <c:pt idx="0">
                  <c:v>1</c:v>
                </c:pt>
                <c:pt idx="1">
                  <c:v>1</c:v>
                </c:pt>
                <c:pt idx="2">
                  <c:v>1</c:v>
                </c:pt>
              </c:numCache>
            </c:numRef>
          </c:val>
          <c:extLst>
            <c:ext xmlns:c16="http://schemas.microsoft.com/office/drawing/2014/chart" uri="{C3380CC4-5D6E-409C-BE32-E72D297353CC}">
              <c16:uniqueId val="{00000000-01EC-4064-868C-DCB9E3B810A1}"/>
            </c:ext>
          </c:extLst>
        </c:ser>
        <c:dLbls>
          <c:showLegendKey val="0"/>
          <c:showVal val="1"/>
          <c:showCatName val="0"/>
          <c:showSerName val="0"/>
          <c:showPercent val="0"/>
          <c:showBubbleSize val="0"/>
        </c:dLbls>
        <c:gapWidth val="150"/>
        <c:overlap val="-25"/>
        <c:axId val="488183648"/>
        <c:axId val="398212896"/>
      </c:barChart>
      <c:catAx>
        <c:axId val="4881836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tifex CF Light" panose="00000400000000000000" pitchFamily="50" charset="0"/>
                <a:ea typeface="+mn-ea"/>
                <a:cs typeface="+mn-cs"/>
              </a:defRPr>
            </a:pPr>
            <a:endParaRPr lang="es-DO"/>
          </a:p>
        </c:txPr>
        <c:crossAx val="398212896"/>
        <c:crosses val="autoZero"/>
        <c:auto val="1"/>
        <c:lblAlgn val="ctr"/>
        <c:lblOffset val="100"/>
        <c:noMultiLvlLbl val="0"/>
      </c:catAx>
      <c:valAx>
        <c:axId val="398212896"/>
        <c:scaling>
          <c:orientation val="minMax"/>
        </c:scaling>
        <c:delete val="1"/>
        <c:axPos val="l"/>
        <c:numFmt formatCode="0%" sourceLinked="1"/>
        <c:majorTickMark val="none"/>
        <c:minorTickMark val="none"/>
        <c:tickLblPos val="nextTo"/>
        <c:crossAx val="488183648"/>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tifex CF Light" panose="00000400000000000000" pitchFamily="50" charset="0"/>
              <a:ea typeface="+mn-ea"/>
              <a:cs typeface="+mn-cs"/>
            </a:defRPr>
          </a:pPr>
          <a:endParaRPr lang="es-D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r>
              <a:rPr lang="en-US" b="1">
                <a:solidFill>
                  <a:sysClr val="windowText" lastClr="000000"/>
                </a:solidFill>
                <a:latin typeface="Artifex CF Light" panose="00000400000000000000" pitchFamily="50" charset="0"/>
              </a:rPr>
              <a:t>EJE</a:t>
            </a:r>
            <a:r>
              <a:rPr lang="en-US" b="1" baseline="0">
                <a:solidFill>
                  <a:sysClr val="windowText" lastClr="000000"/>
                </a:solidFill>
                <a:latin typeface="Artifex CF Light" panose="00000400000000000000" pitchFamily="50" charset="0"/>
              </a:rPr>
              <a:t> 3. </a:t>
            </a:r>
            <a:r>
              <a:rPr lang="en-US" b="1">
                <a:solidFill>
                  <a:sysClr val="windowText" lastClr="000000"/>
                </a:solidFill>
                <a:latin typeface="Artifex CF Light" panose="00000400000000000000" pitchFamily="50" charset="0"/>
              </a:rPr>
              <a:t>Nivel de Cumplimiento</a:t>
            </a:r>
            <a:r>
              <a:rPr lang="en-US" b="1" baseline="0">
                <a:solidFill>
                  <a:sysClr val="windowText" lastClr="000000"/>
                </a:solidFill>
                <a:latin typeface="Artifex CF Light" panose="00000400000000000000" pitchFamily="50" charset="0"/>
              </a:rPr>
              <a:t> Octubre-Diciembre</a:t>
            </a:r>
            <a:endParaRPr lang="en-US" b="1">
              <a:solidFill>
                <a:sysClr val="windowText" lastClr="000000"/>
              </a:solidFill>
              <a:latin typeface="Artifex CF Light" panose="00000400000000000000" pitchFamily="50" charset="0"/>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endParaRPr lang="en-US"/>
        </a:p>
      </c:txPr>
    </c:title>
    <c:autoTitleDeleted val="0"/>
    <c:plotArea>
      <c:layout>
        <c:manualLayout>
          <c:layoutTarget val="inner"/>
          <c:xMode val="edge"/>
          <c:yMode val="edge"/>
          <c:x val="1.7072412447976193E-2"/>
          <c:y val="0.12746376338142626"/>
          <c:w val="0.96585517510404761"/>
          <c:h val="0.75089193611538874"/>
        </c:manualLayout>
      </c:layout>
      <c:barChart>
        <c:barDir val="col"/>
        <c:grouping val="clustered"/>
        <c:varyColors val="0"/>
        <c:ser>
          <c:idx val="0"/>
          <c:order val="0"/>
          <c:tx>
            <c:strRef>
              <c:f>'PLANTILLA RESUMEN (2)'!$F$26</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D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'PLANTILLA RESUMEN (2)'!$E$27:$E$31</c:f>
              <c:strCache>
                <c:ptCount val="3"/>
                <c:pt idx="0">
                  <c:v>3.2. Nuevas Instalaciones de zonas francas </c:v>
                </c:pt>
                <c:pt idx="1">
                  <c:v>3.3. Autorizacion de Ampliacion y/o construcción de parques de zonas francas </c:v>
                </c:pt>
                <c:pt idx="2">
                  <c:v>3.4. Creación de encadenamientos productivos </c:v>
                </c:pt>
              </c:strCache>
            </c:strRef>
          </c:cat>
          <c:val>
            <c:numRef>
              <c:f>'PLANTILLA RESUMEN (2)'!$F$27:$F$31</c:f>
              <c:numCache>
                <c:formatCode>0%</c:formatCode>
                <c:ptCount val="3"/>
                <c:pt idx="0">
                  <c:v>1</c:v>
                </c:pt>
                <c:pt idx="1">
                  <c:v>1</c:v>
                </c:pt>
                <c:pt idx="2">
                  <c:v>1</c:v>
                </c:pt>
              </c:numCache>
            </c:numRef>
          </c:val>
          <c:extLst>
            <c:ext xmlns:c16="http://schemas.microsoft.com/office/drawing/2014/chart" uri="{C3380CC4-5D6E-409C-BE32-E72D297353CC}">
              <c16:uniqueId val="{00000000-AB1F-4A84-80CC-E3019292FC44}"/>
            </c:ext>
          </c:extLst>
        </c:ser>
        <c:dLbls>
          <c:showLegendKey val="0"/>
          <c:showVal val="1"/>
          <c:showCatName val="0"/>
          <c:showSerName val="0"/>
          <c:showPercent val="0"/>
          <c:showBubbleSize val="0"/>
        </c:dLbls>
        <c:gapWidth val="150"/>
        <c:overlap val="-25"/>
        <c:axId val="398214072"/>
        <c:axId val="398214464"/>
      </c:barChart>
      <c:catAx>
        <c:axId val="3982140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tifex CF Light" panose="00000400000000000000" pitchFamily="50" charset="0"/>
                <a:ea typeface="+mn-ea"/>
                <a:cs typeface="+mn-cs"/>
              </a:defRPr>
            </a:pPr>
            <a:endParaRPr lang="es-DO"/>
          </a:p>
        </c:txPr>
        <c:crossAx val="398214464"/>
        <c:crosses val="autoZero"/>
        <c:auto val="1"/>
        <c:lblAlgn val="ctr"/>
        <c:lblOffset val="100"/>
        <c:noMultiLvlLbl val="0"/>
      </c:catAx>
      <c:valAx>
        <c:axId val="398214464"/>
        <c:scaling>
          <c:orientation val="minMax"/>
        </c:scaling>
        <c:delete val="1"/>
        <c:axPos val="l"/>
        <c:numFmt formatCode="0%" sourceLinked="1"/>
        <c:majorTickMark val="none"/>
        <c:minorTickMark val="none"/>
        <c:tickLblPos val="nextTo"/>
        <c:crossAx val="39821407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r>
              <a:rPr lang="en-US" b="1">
                <a:solidFill>
                  <a:sysClr val="windowText" lastClr="000000"/>
                </a:solidFill>
                <a:latin typeface="Artifex CF Light" panose="00000400000000000000" pitchFamily="50" charset="0"/>
              </a:rPr>
              <a:t>EJE</a:t>
            </a:r>
            <a:r>
              <a:rPr lang="en-US" b="1" baseline="0">
                <a:solidFill>
                  <a:sysClr val="windowText" lastClr="000000"/>
                </a:solidFill>
                <a:latin typeface="Artifex CF Light" panose="00000400000000000000" pitchFamily="50" charset="0"/>
              </a:rPr>
              <a:t> 1. </a:t>
            </a:r>
            <a:r>
              <a:rPr lang="en-US" b="1">
                <a:solidFill>
                  <a:sysClr val="windowText" lastClr="000000"/>
                </a:solidFill>
                <a:latin typeface="Artifex CF Light" panose="00000400000000000000" pitchFamily="50" charset="0"/>
              </a:rPr>
              <a:t>Nivel de Cumplimiento Octubre-Diciembre</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endParaRPr lang="es-DO"/>
        </a:p>
      </c:txPr>
    </c:title>
    <c:autoTitleDeleted val="0"/>
    <c:plotArea>
      <c:layout>
        <c:manualLayout>
          <c:layoutTarget val="inner"/>
          <c:xMode val="edge"/>
          <c:yMode val="edge"/>
          <c:x val="0.16860270476144312"/>
          <c:y val="0.11827346547282469"/>
          <c:w val="0.82860361791189907"/>
          <c:h val="0.39975939561107754"/>
        </c:manualLayout>
      </c:layout>
      <c:barChart>
        <c:barDir val="col"/>
        <c:grouping val="clustered"/>
        <c:varyColors val="0"/>
        <c:ser>
          <c:idx val="0"/>
          <c:order val="0"/>
          <c:tx>
            <c:strRef>
              <c:f>'PLANTILLA RESUMEN'!$F$8</c:f>
              <c:strCache>
                <c:ptCount val="1"/>
                <c:pt idx="0">
                  <c:v>Nivel de Cumplimiento</c:v>
                </c:pt>
              </c:strCache>
            </c:strRef>
          </c:tx>
          <c:spPr>
            <a:solidFill>
              <a:schemeClr val="accent1"/>
            </a:solidFill>
            <a:ln>
              <a:noFill/>
            </a:ln>
            <a:effectLst/>
          </c:spPr>
          <c:invertIfNegative val="0"/>
          <c:cat>
            <c:strRef>
              <c:f>'PLANTILLA RESUMEN'!$E$9:$E$21</c:f>
              <c:strCache>
                <c:ptCount val="13"/>
                <c:pt idx="0">
                  <c:v>1.1. Detección de desviaciones en los planes, programas y proyectos institucionales</c:v>
                </c:pt>
                <c:pt idx="1">
                  <c:v>1.2. Transparencia y Rendición de Cuentas</c:v>
                </c:pt>
                <c:pt idx="2">
                  <c:v>1.3. Indicador SISMAP Actualizado</c:v>
                </c:pt>
                <c:pt idx="3">
                  <c:v>1.4. Fortalecimiento de la estructura organizativa</c:v>
                </c:pt>
                <c:pt idx="4">
                  <c:v>1.5. Sistema de Administración y Control Interno fortalecido</c:v>
                </c:pt>
                <c:pt idx="5">
                  <c:v>1.6. Sistema de Gestión Integrado Calidad, Antisoborno y Cumplimiento Normativo</c:v>
                </c:pt>
                <c:pt idx="6">
                  <c:v>1.7. Fortalecimiento de la Gestión Integral de Riesgos, de desastres y Cambios Climaticos</c:v>
                </c:pt>
                <c:pt idx="7">
                  <c:v>1.8. Fomento de la Cultura de Equidad de Genero</c:v>
                </c:pt>
                <c:pt idx="8">
                  <c:v>Profesionalización del Talento Humano </c:v>
                </c:pt>
                <c:pt idx="9">
                  <c:v>1.11. Fortalecimiento de la Identidad Institucional del Talento Humano</c:v>
                </c:pt>
                <c:pt idx="10">
                  <c:v>1.12. Mantenimiento Infraestructura fisica </c:v>
                </c:pt>
                <c:pt idx="11">
                  <c:v>1.13. Gestionar la infraestructura Tecnologica </c:v>
                </c:pt>
                <c:pt idx="12">
                  <c:v>1.14. Gestionar la seguridad física y tecnológica</c:v>
                </c:pt>
              </c:strCache>
            </c:strRef>
          </c:cat>
          <c:val>
            <c:numRef>
              <c:f>'PLANTILLA RESUMEN'!$F$9:$F$21</c:f>
              <c:numCache>
                <c:formatCode>0%</c:formatCode>
                <c:ptCount val="13"/>
                <c:pt idx="0">
                  <c:v>0.97333333333333327</c:v>
                </c:pt>
                <c:pt idx="1">
                  <c:v>0.55000000000000004</c:v>
                </c:pt>
                <c:pt idx="2">
                  <c:v>0.94500000000000006</c:v>
                </c:pt>
                <c:pt idx="3">
                  <c:v>1</c:v>
                </c:pt>
                <c:pt idx="4">
                  <c:v>0.79333333333333333</c:v>
                </c:pt>
                <c:pt idx="5">
                  <c:v>0.33333333333333331</c:v>
                </c:pt>
                <c:pt idx="6">
                  <c:v>1</c:v>
                </c:pt>
                <c:pt idx="7">
                  <c:v>0</c:v>
                </c:pt>
                <c:pt idx="8">
                  <c:v>1</c:v>
                </c:pt>
                <c:pt idx="9">
                  <c:v>1</c:v>
                </c:pt>
                <c:pt idx="10">
                  <c:v>0.83</c:v>
                </c:pt>
                <c:pt idx="11">
                  <c:v>1</c:v>
                </c:pt>
                <c:pt idx="12">
                  <c:v>1</c:v>
                </c:pt>
              </c:numCache>
            </c:numRef>
          </c:val>
          <c:extLst>
            <c:ext xmlns:c16="http://schemas.microsoft.com/office/drawing/2014/chart" uri="{C3380CC4-5D6E-409C-BE32-E72D297353CC}">
              <c16:uniqueId val="{00000000-2C0C-4859-86C7-E46623310325}"/>
            </c:ext>
          </c:extLst>
        </c:ser>
        <c:dLbls>
          <c:showLegendKey val="0"/>
          <c:showVal val="0"/>
          <c:showCatName val="0"/>
          <c:showSerName val="0"/>
          <c:showPercent val="0"/>
          <c:showBubbleSize val="0"/>
        </c:dLbls>
        <c:gapWidth val="150"/>
        <c:axId val="488182472"/>
        <c:axId val="488182864"/>
      </c:barChart>
      <c:catAx>
        <c:axId val="488182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tifex CF Light" panose="00000400000000000000" pitchFamily="50" charset="0"/>
                <a:ea typeface="+mn-ea"/>
                <a:cs typeface="+mn-cs"/>
              </a:defRPr>
            </a:pPr>
            <a:endParaRPr lang="es-DO"/>
          </a:p>
        </c:txPr>
        <c:crossAx val="488182864"/>
        <c:crosses val="autoZero"/>
        <c:auto val="1"/>
        <c:lblAlgn val="ctr"/>
        <c:lblOffset val="100"/>
        <c:noMultiLvlLbl val="0"/>
      </c:catAx>
      <c:valAx>
        <c:axId val="48818286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DO"/>
          </a:p>
        </c:txPr>
        <c:crossAx val="488182472"/>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D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r>
              <a:rPr lang="en-US" b="1">
                <a:solidFill>
                  <a:sysClr val="windowText" lastClr="000000"/>
                </a:solidFill>
                <a:latin typeface="Artifex CF Light" panose="00000400000000000000" pitchFamily="50" charset="0"/>
              </a:rPr>
              <a:t>EJE</a:t>
            </a:r>
            <a:r>
              <a:rPr lang="en-US" b="1" baseline="0">
                <a:solidFill>
                  <a:sysClr val="windowText" lastClr="000000"/>
                </a:solidFill>
                <a:latin typeface="Artifex CF Light" panose="00000400000000000000" pitchFamily="50" charset="0"/>
              </a:rPr>
              <a:t> 2. </a:t>
            </a:r>
            <a:r>
              <a:rPr lang="en-US" b="1">
                <a:solidFill>
                  <a:sysClr val="windowText" lastClr="000000"/>
                </a:solidFill>
                <a:latin typeface="Artifex CF Light" panose="00000400000000000000" pitchFamily="50" charset="0"/>
              </a:rPr>
              <a:t>Nivel de Cumplimiento</a:t>
            </a:r>
            <a:r>
              <a:rPr lang="en-US" b="1" baseline="0">
                <a:solidFill>
                  <a:sysClr val="windowText" lastClr="000000"/>
                </a:solidFill>
                <a:latin typeface="Artifex CF Light" panose="00000400000000000000" pitchFamily="50" charset="0"/>
              </a:rPr>
              <a:t> Octubre-Diciembre</a:t>
            </a:r>
            <a:endParaRPr lang="en-US" b="1">
              <a:solidFill>
                <a:sysClr val="windowText" lastClr="000000"/>
              </a:solidFill>
              <a:latin typeface="Artifex CF Light" panose="00000400000000000000" pitchFamily="50" charset="0"/>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endParaRPr lang="en-US"/>
        </a:p>
      </c:txPr>
    </c:title>
    <c:autoTitleDeleted val="0"/>
    <c:plotArea>
      <c:layout>
        <c:manualLayout>
          <c:layoutTarget val="inner"/>
          <c:xMode val="edge"/>
          <c:yMode val="edge"/>
          <c:x val="2.3326339159174592E-2"/>
          <c:y val="0.23499404802809065"/>
          <c:w val="0.95714982210428112"/>
          <c:h val="0.53953914822778004"/>
        </c:manualLayout>
      </c:layout>
      <c:barChart>
        <c:barDir val="col"/>
        <c:grouping val="clustered"/>
        <c:varyColors val="0"/>
        <c:ser>
          <c:idx val="0"/>
          <c:order val="0"/>
          <c:tx>
            <c:strRef>
              <c:f>'PLANTILLA RESUMEN'!$F$22</c:f>
              <c:strCache>
                <c:ptCount val="1"/>
                <c:pt idx="0">
                  <c:v>Nivel de Cumplimiento</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D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'PLANTILLA RESUMEN'!$E$23:$E$25</c:f>
              <c:strCache>
                <c:ptCount val="3"/>
                <c:pt idx="0">
                  <c:v>2.1. Estudio de inteligencia comercial para la inserción de los subsectores productivos de zonas francas</c:v>
                </c:pt>
                <c:pt idx="1">
                  <c:v>2.2. Participacion en misiones, eventos y ferias multisectoriales para promoción de inversón en zonas francas </c:v>
                </c:pt>
                <c:pt idx="2">
                  <c:v>2.3. Creación de clústeres de exportación de bienes y servicios</c:v>
                </c:pt>
              </c:strCache>
            </c:strRef>
          </c:cat>
          <c:val>
            <c:numRef>
              <c:f>'PLANTILLA RESUMEN'!$F$23:$F$25</c:f>
              <c:numCache>
                <c:formatCode>0%</c:formatCode>
                <c:ptCount val="3"/>
                <c:pt idx="0">
                  <c:v>1</c:v>
                </c:pt>
                <c:pt idx="1">
                  <c:v>1</c:v>
                </c:pt>
                <c:pt idx="2">
                  <c:v>1</c:v>
                </c:pt>
              </c:numCache>
            </c:numRef>
          </c:val>
          <c:extLst>
            <c:ext xmlns:c16="http://schemas.microsoft.com/office/drawing/2014/chart" uri="{C3380CC4-5D6E-409C-BE32-E72D297353CC}">
              <c16:uniqueId val="{00000000-FD4C-472C-9E7A-CE96E5B315EC}"/>
            </c:ext>
          </c:extLst>
        </c:ser>
        <c:dLbls>
          <c:showLegendKey val="0"/>
          <c:showVal val="1"/>
          <c:showCatName val="0"/>
          <c:showSerName val="0"/>
          <c:showPercent val="0"/>
          <c:showBubbleSize val="0"/>
        </c:dLbls>
        <c:gapWidth val="150"/>
        <c:overlap val="-25"/>
        <c:axId val="488183648"/>
        <c:axId val="398212896"/>
      </c:barChart>
      <c:catAx>
        <c:axId val="4881836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tifex CF Light" panose="00000400000000000000" pitchFamily="50" charset="0"/>
                <a:ea typeface="+mn-ea"/>
                <a:cs typeface="+mn-cs"/>
              </a:defRPr>
            </a:pPr>
            <a:endParaRPr lang="es-DO"/>
          </a:p>
        </c:txPr>
        <c:crossAx val="398212896"/>
        <c:crosses val="autoZero"/>
        <c:auto val="1"/>
        <c:lblAlgn val="ctr"/>
        <c:lblOffset val="100"/>
        <c:noMultiLvlLbl val="0"/>
      </c:catAx>
      <c:valAx>
        <c:axId val="398212896"/>
        <c:scaling>
          <c:orientation val="minMax"/>
        </c:scaling>
        <c:delete val="1"/>
        <c:axPos val="l"/>
        <c:numFmt formatCode="0%" sourceLinked="1"/>
        <c:majorTickMark val="none"/>
        <c:minorTickMark val="none"/>
        <c:tickLblPos val="nextTo"/>
        <c:crossAx val="488183648"/>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tifex CF Light" panose="00000400000000000000" pitchFamily="50" charset="0"/>
              <a:ea typeface="+mn-ea"/>
              <a:cs typeface="+mn-cs"/>
            </a:defRPr>
          </a:pPr>
          <a:endParaRPr lang="es-D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r>
              <a:rPr lang="en-US" b="1">
                <a:solidFill>
                  <a:sysClr val="windowText" lastClr="000000"/>
                </a:solidFill>
                <a:latin typeface="Artifex CF Light" panose="00000400000000000000" pitchFamily="50" charset="0"/>
              </a:rPr>
              <a:t>EJE</a:t>
            </a:r>
            <a:r>
              <a:rPr lang="en-US" b="1" baseline="0">
                <a:solidFill>
                  <a:sysClr val="windowText" lastClr="000000"/>
                </a:solidFill>
                <a:latin typeface="Artifex CF Light" panose="00000400000000000000" pitchFamily="50" charset="0"/>
              </a:rPr>
              <a:t> 3. </a:t>
            </a:r>
            <a:r>
              <a:rPr lang="en-US" b="1">
                <a:solidFill>
                  <a:sysClr val="windowText" lastClr="000000"/>
                </a:solidFill>
                <a:latin typeface="Artifex CF Light" panose="00000400000000000000" pitchFamily="50" charset="0"/>
              </a:rPr>
              <a:t>Nivel de Cumplimiento</a:t>
            </a:r>
            <a:r>
              <a:rPr lang="en-US" b="1" baseline="0">
                <a:solidFill>
                  <a:sysClr val="windowText" lastClr="000000"/>
                </a:solidFill>
                <a:latin typeface="Artifex CF Light" panose="00000400000000000000" pitchFamily="50" charset="0"/>
              </a:rPr>
              <a:t> Octubre-Diciembre</a:t>
            </a:r>
            <a:endParaRPr lang="en-US" b="1">
              <a:solidFill>
                <a:sysClr val="windowText" lastClr="000000"/>
              </a:solidFill>
              <a:latin typeface="Artifex CF Light" panose="00000400000000000000" pitchFamily="50" charset="0"/>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endParaRPr lang="en-US"/>
        </a:p>
      </c:txPr>
    </c:title>
    <c:autoTitleDeleted val="0"/>
    <c:plotArea>
      <c:layout>
        <c:manualLayout>
          <c:layoutTarget val="inner"/>
          <c:xMode val="edge"/>
          <c:yMode val="edge"/>
          <c:x val="1.7072412447976193E-2"/>
          <c:y val="0.12746376338142626"/>
          <c:w val="0.96585517510404761"/>
          <c:h val="0.75089193611538874"/>
        </c:manualLayout>
      </c:layout>
      <c:barChart>
        <c:barDir val="col"/>
        <c:grouping val="clustered"/>
        <c:varyColors val="0"/>
        <c:ser>
          <c:idx val="0"/>
          <c:order val="0"/>
          <c:tx>
            <c:strRef>
              <c:f>'PLANTILLA RESUMEN'!$F$26</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D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'PLANTILLA RESUMEN'!$E$27:$E$31</c:f>
              <c:strCache>
                <c:ptCount val="5"/>
                <c:pt idx="0">
                  <c:v>3.1. Simplificación de permisología para parques y empresas de zonas francas</c:v>
                </c:pt>
                <c:pt idx="1">
                  <c:v>3.1. Permisos de Operación para empresas de zonas francas </c:v>
                </c:pt>
                <c:pt idx="2">
                  <c:v>3.2. Nuevas Instalaciones de zonas francas </c:v>
                </c:pt>
                <c:pt idx="3">
                  <c:v>3.3. Autorizacion de Ampliacion y/o construcción de parques de zonas francas </c:v>
                </c:pt>
                <c:pt idx="4">
                  <c:v>3.4. Creación de encadenamientos productivos </c:v>
                </c:pt>
              </c:strCache>
            </c:strRef>
          </c:cat>
          <c:val>
            <c:numRef>
              <c:f>'PLANTILLA RESUMEN'!$F$27:$F$31</c:f>
              <c:numCache>
                <c:formatCode>0%</c:formatCode>
                <c:ptCount val="5"/>
                <c:pt idx="0">
                  <c:v>1</c:v>
                </c:pt>
                <c:pt idx="1">
                  <c:v>0.8</c:v>
                </c:pt>
                <c:pt idx="2">
                  <c:v>1</c:v>
                </c:pt>
                <c:pt idx="3">
                  <c:v>0</c:v>
                </c:pt>
                <c:pt idx="4">
                  <c:v>1</c:v>
                </c:pt>
              </c:numCache>
            </c:numRef>
          </c:val>
          <c:extLst>
            <c:ext xmlns:c16="http://schemas.microsoft.com/office/drawing/2014/chart" uri="{C3380CC4-5D6E-409C-BE32-E72D297353CC}">
              <c16:uniqueId val="{00000000-4038-4947-A1A3-B3C8DC627E9D}"/>
            </c:ext>
          </c:extLst>
        </c:ser>
        <c:dLbls>
          <c:showLegendKey val="0"/>
          <c:showVal val="1"/>
          <c:showCatName val="0"/>
          <c:showSerName val="0"/>
          <c:showPercent val="0"/>
          <c:showBubbleSize val="0"/>
        </c:dLbls>
        <c:gapWidth val="150"/>
        <c:overlap val="-25"/>
        <c:axId val="398214072"/>
        <c:axId val="398214464"/>
      </c:barChart>
      <c:catAx>
        <c:axId val="3982140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tifex CF Light" panose="00000400000000000000" pitchFamily="50" charset="0"/>
                <a:ea typeface="+mn-ea"/>
                <a:cs typeface="+mn-cs"/>
              </a:defRPr>
            </a:pPr>
            <a:endParaRPr lang="es-DO"/>
          </a:p>
        </c:txPr>
        <c:crossAx val="398214464"/>
        <c:crosses val="autoZero"/>
        <c:auto val="1"/>
        <c:lblAlgn val="ctr"/>
        <c:lblOffset val="100"/>
        <c:noMultiLvlLbl val="0"/>
      </c:catAx>
      <c:valAx>
        <c:axId val="398214464"/>
        <c:scaling>
          <c:orientation val="minMax"/>
        </c:scaling>
        <c:delete val="1"/>
        <c:axPos val="l"/>
        <c:numFmt formatCode="0%" sourceLinked="1"/>
        <c:majorTickMark val="none"/>
        <c:minorTickMark val="none"/>
        <c:tickLblPos val="nextTo"/>
        <c:crossAx val="39821407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orientation="portrait"/>
  </c:printSettings>
</c:chartSpace>
</file>

<file path=xl/charts/colors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3.png"/><Relationship Id="rId4" Type="http://schemas.openxmlformats.org/officeDocument/2006/relationships/chart" Target="../charts/chart3.xml"/></Relationships>
</file>

<file path=xl/drawings/_rels/drawing10.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drawing11.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drawing12.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drawing13.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drawing14.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drawing15.xml.rels><?xml version="1.0" encoding="UTF-8" standalone="yes"?>
<Relationships xmlns="http://schemas.openxmlformats.org/package/2006/relationships"><Relationship Id="rId1" Type="http://schemas.openxmlformats.org/officeDocument/2006/relationships/image" Target="../media/image5.png"/></Relationships>
</file>

<file path=xl/drawings/_rels/drawing16.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drawing17.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drawing18.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drawing19.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drawing2.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image" Target="../media/image3.png"/><Relationship Id="rId5" Type="http://schemas.openxmlformats.org/officeDocument/2006/relationships/image" Target="../media/image4.jpg"/><Relationship Id="rId4" Type="http://schemas.openxmlformats.org/officeDocument/2006/relationships/chart" Target="../charts/chart6.xml"/></Relationships>
</file>

<file path=xl/drawings/_rels/drawing20.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drawing21.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drawing22.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drawing23.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drawing24.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drawing25.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drawing26.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5.png"/></Relationships>
</file>

<file path=xl/drawings/_rels/drawing27.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drawing28.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drawing29.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30.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oneCellAnchor>
    <xdr:from>
      <xdr:col>1</xdr:col>
      <xdr:colOff>7480120</xdr:colOff>
      <xdr:row>0</xdr:row>
      <xdr:rowOff>35718</xdr:rowOff>
    </xdr:from>
    <xdr:ext cx="1570421" cy="708560"/>
    <xdr:pic>
      <xdr:nvPicPr>
        <xdr:cNvPr id="2" name="Imagen 1">
          <a:extLst>
            <a:ext uri="{FF2B5EF4-FFF2-40B4-BE49-F238E27FC236}">
              <a16:creationId xmlns:a16="http://schemas.microsoft.com/office/drawing/2014/main" id="{8D146637-CC26-473B-AC55-D0B488A012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742308" y="35718"/>
          <a:ext cx="1570421" cy="708560"/>
        </a:xfrm>
        <a:prstGeom prst="rect">
          <a:avLst/>
        </a:prstGeom>
      </xdr:spPr>
    </xdr:pic>
    <xdr:clientData/>
  </xdr:oneCellAnchor>
  <xdr:twoCellAnchor>
    <xdr:from>
      <xdr:col>4</xdr:col>
      <xdr:colOff>115594</xdr:colOff>
      <xdr:row>33</xdr:row>
      <xdr:rowOff>76687</xdr:rowOff>
    </xdr:from>
    <xdr:to>
      <xdr:col>6</xdr:col>
      <xdr:colOff>750988</xdr:colOff>
      <xdr:row>52</xdr:row>
      <xdr:rowOff>169117</xdr:rowOff>
    </xdr:to>
    <xdr:graphicFrame macro="">
      <xdr:nvGraphicFramePr>
        <xdr:cNvPr id="3" name="Gráfico 2">
          <a:extLst>
            <a:ext uri="{FF2B5EF4-FFF2-40B4-BE49-F238E27FC236}">
              <a16:creationId xmlns:a16="http://schemas.microsoft.com/office/drawing/2014/main" id="{1374BD2F-2A87-4023-978B-564C6BB45B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41282</xdr:colOff>
      <xdr:row>53</xdr:row>
      <xdr:rowOff>164562</xdr:rowOff>
    </xdr:from>
    <xdr:to>
      <xdr:col>6</xdr:col>
      <xdr:colOff>928690</xdr:colOff>
      <xdr:row>68</xdr:row>
      <xdr:rowOff>157241</xdr:rowOff>
    </xdr:to>
    <xdr:graphicFrame macro="">
      <xdr:nvGraphicFramePr>
        <xdr:cNvPr id="4" name="Gráfico 3">
          <a:extLst>
            <a:ext uri="{FF2B5EF4-FFF2-40B4-BE49-F238E27FC236}">
              <a16:creationId xmlns:a16="http://schemas.microsoft.com/office/drawing/2014/main" id="{24259A9A-5B3E-42FD-BDC3-5CD117189B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61829</xdr:colOff>
      <xdr:row>73</xdr:row>
      <xdr:rowOff>49459</xdr:rowOff>
    </xdr:from>
    <xdr:to>
      <xdr:col>6</xdr:col>
      <xdr:colOff>966544</xdr:colOff>
      <xdr:row>90</xdr:row>
      <xdr:rowOff>13373</xdr:rowOff>
    </xdr:to>
    <xdr:graphicFrame macro="">
      <xdr:nvGraphicFramePr>
        <xdr:cNvPr id="5" name="Gráfico 4">
          <a:extLst>
            <a:ext uri="{FF2B5EF4-FFF2-40B4-BE49-F238E27FC236}">
              <a16:creationId xmlns:a16="http://schemas.microsoft.com/office/drawing/2014/main" id="{840722B9-6D46-4C34-A08E-D9A59BF9F2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1295400</xdr:colOff>
      <xdr:row>3</xdr:row>
      <xdr:rowOff>247650</xdr:rowOff>
    </xdr:from>
    <xdr:to>
      <xdr:col>1</xdr:col>
      <xdr:colOff>3190875</xdr:colOff>
      <xdr:row>5</xdr:row>
      <xdr:rowOff>59054</xdr:rowOff>
    </xdr:to>
    <xdr:pic>
      <xdr:nvPicPr>
        <xdr:cNvPr id="2" name="Picture 1" descr="cnzfe logo">
          <a:extLst>
            <a:ext uri="{FF2B5EF4-FFF2-40B4-BE49-F238E27FC236}">
              <a16:creationId xmlns:a16="http://schemas.microsoft.com/office/drawing/2014/main" id="{CDCE97B0-C625-4769-B702-E6C1820E0B7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2475"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xdr:row>
      <xdr:rowOff>0</xdr:rowOff>
    </xdr:from>
    <xdr:to>
      <xdr:col>1</xdr:col>
      <xdr:colOff>0</xdr:colOff>
      <xdr:row>4</xdr:row>
      <xdr:rowOff>224154</xdr:rowOff>
    </xdr:to>
    <xdr:pic>
      <xdr:nvPicPr>
        <xdr:cNvPr id="3" name="Picture 1" descr="cnzfe logo">
          <a:extLst>
            <a:ext uri="{FF2B5EF4-FFF2-40B4-BE49-F238E27FC236}">
              <a16:creationId xmlns:a16="http://schemas.microsoft.com/office/drawing/2014/main" id="{B6C9460D-DC90-4CAA-834A-4D5AD8FD05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7175" y="581025"/>
          <a:ext cx="0" cy="6337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82262</xdr:colOff>
      <xdr:row>3</xdr:row>
      <xdr:rowOff>47625</xdr:rowOff>
    </xdr:from>
    <xdr:to>
      <xdr:col>6</xdr:col>
      <xdr:colOff>1936126</xdr:colOff>
      <xdr:row>5</xdr:row>
      <xdr:rowOff>285750</xdr:rowOff>
    </xdr:to>
    <xdr:pic>
      <xdr:nvPicPr>
        <xdr:cNvPr id="4" name="Imagen 3">
          <a:extLst>
            <a:ext uri="{FF2B5EF4-FFF2-40B4-BE49-F238E27FC236}">
              <a16:creationId xmlns:a16="http://schemas.microsoft.com/office/drawing/2014/main" id="{DB57E392-D4C8-4940-9EB5-F10303C8B83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834737" y="628650"/>
          <a:ext cx="3873164" cy="10668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1</xdr:col>
      <xdr:colOff>1295400</xdr:colOff>
      <xdr:row>3</xdr:row>
      <xdr:rowOff>247650</xdr:rowOff>
    </xdr:from>
    <xdr:to>
      <xdr:col>1</xdr:col>
      <xdr:colOff>3190875</xdr:colOff>
      <xdr:row>5</xdr:row>
      <xdr:rowOff>59054</xdr:rowOff>
    </xdr:to>
    <xdr:pic>
      <xdr:nvPicPr>
        <xdr:cNvPr id="2" name="Picture 1" descr="cnzfe logo">
          <a:extLst>
            <a:ext uri="{FF2B5EF4-FFF2-40B4-BE49-F238E27FC236}">
              <a16:creationId xmlns:a16="http://schemas.microsoft.com/office/drawing/2014/main" id="{2BA2B846-79AB-435D-8225-3C5829269F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2475"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xdr:row>
      <xdr:rowOff>0</xdr:rowOff>
    </xdr:from>
    <xdr:to>
      <xdr:col>1</xdr:col>
      <xdr:colOff>0</xdr:colOff>
      <xdr:row>4</xdr:row>
      <xdr:rowOff>224154</xdr:rowOff>
    </xdr:to>
    <xdr:pic>
      <xdr:nvPicPr>
        <xdr:cNvPr id="3" name="Picture 1" descr="cnzfe logo">
          <a:extLst>
            <a:ext uri="{FF2B5EF4-FFF2-40B4-BE49-F238E27FC236}">
              <a16:creationId xmlns:a16="http://schemas.microsoft.com/office/drawing/2014/main" id="{B23BCA66-39B5-4188-8860-C2DDB3B0D86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7175" y="581025"/>
          <a:ext cx="0" cy="6337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82262</xdr:colOff>
      <xdr:row>3</xdr:row>
      <xdr:rowOff>47625</xdr:rowOff>
    </xdr:from>
    <xdr:to>
      <xdr:col>4</xdr:col>
      <xdr:colOff>1936126</xdr:colOff>
      <xdr:row>5</xdr:row>
      <xdr:rowOff>285750</xdr:rowOff>
    </xdr:to>
    <xdr:pic>
      <xdr:nvPicPr>
        <xdr:cNvPr id="4" name="Imagen 3">
          <a:extLst>
            <a:ext uri="{FF2B5EF4-FFF2-40B4-BE49-F238E27FC236}">
              <a16:creationId xmlns:a16="http://schemas.microsoft.com/office/drawing/2014/main" id="{BF4FCE55-A7D4-4011-9124-9023950228D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834737" y="628650"/>
          <a:ext cx="3873164" cy="106680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1</xdr:col>
      <xdr:colOff>1295400</xdr:colOff>
      <xdr:row>3</xdr:row>
      <xdr:rowOff>247650</xdr:rowOff>
    </xdr:from>
    <xdr:to>
      <xdr:col>1</xdr:col>
      <xdr:colOff>3190875</xdr:colOff>
      <xdr:row>5</xdr:row>
      <xdr:rowOff>59054</xdr:rowOff>
    </xdr:to>
    <xdr:pic>
      <xdr:nvPicPr>
        <xdr:cNvPr id="2" name="Picture 1" descr="cnzfe logo">
          <a:extLst>
            <a:ext uri="{FF2B5EF4-FFF2-40B4-BE49-F238E27FC236}">
              <a16:creationId xmlns:a16="http://schemas.microsoft.com/office/drawing/2014/main" id="{CE4329E8-742A-4811-92AD-92AF20A7AB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xdr:row>
      <xdr:rowOff>0</xdr:rowOff>
    </xdr:from>
    <xdr:to>
      <xdr:col>1</xdr:col>
      <xdr:colOff>0</xdr:colOff>
      <xdr:row>4</xdr:row>
      <xdr:rowOff>224154</xdr:rowOff>
    </xdr:to>
    <xdr:pic>
      <xdr:nvPicPr>
        <xdr:cNvPr id="3" name="Picture 1" descr="cnzfe logo">
          <a:extLst>
            <a:ext uri="{FF2B5EF4-FFF2-40B4-BE49-F238E27FC236}">
              <a16:creationId xmlns:a16="http://schemas.microsoft.com/office/drawing/2014/main" id="{4A6B7B89-EF60-40D8-AE46-E72C2B643EF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7175" y="581025"/>
          <a:ext cx="0" cy="6337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381001</xdr:colOff>
      <xdr:row>3</xdr:row>
      <xdr:rowOff>47625</xdr:rowOff>
    </xdr:from>
    <xdr:to>
      <xdr:col>4</xdr:col>
      <xdr:colOff>2449811</xdr:colOff>
      <xdr:row>5</xdr:row>
      <xdr:rowOff>475437</xdr:rowOff>
    </xdr:to>
    <xdr:pic>
      <xdr:nvPicPr>
        <xdr:cNvPr id="4" name="Imagen 3">
          <a:extLst>
            <a:ext uri="{FF2B5EF4-FFF2-40B4-BE49-F238E27FC236}">
              <a16:creationId xmlns:a16="http://schemas.microsoft.com/office/drawing/2014/main" id="{DD86012D-EBD8-4BB0-A46A-3AF50FCF8AA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638176" y="628650"/>
          <a:ext cx="4527621" cy="1256487"/>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1295400</xdr:colOff>
      <xdr:row>3</xdr:row>
      <xdr:rowOff>247650</xdr:rowOff>
    </xdr:from>
    <xdr:to>
      <xdr:col>1</xdr:col>
      <xdr:colOff>3190875</xdr:colOff>
      <xdr:row>5</xdr:row>
      <xdr:rowOff>59054</xdr:rowOff>
    </xdr:to>
    <xdr:pic>
      <xdr:nvPicPr>
        <xdr:cNvPr id="2" name="Picture 1" descr="cnzfe logo">
          <a:extLst>
            <a:ext uri="{FF2B5EF4-FFF2-40B4-BE49-F238E27FC236}">
              <a16:creationId xmlns:a16="http://schemas.microsoft.com/office/drawing/2014/main" id="{CBBBF201-5FC5-421B-85FD-3E98A0B807C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865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xdr:row>
      <xdr:rowOff>0</xdr:rowOff>
    </xdr:from>
    <xdr:to>
      <xdr:col>1</xdr:col>
      <xdr:colOff>0</xdr:colOff>
      <xdr:row>4</xdr:row>
      <xdr:rowOff>224154</xdr:rowOff>
    </xdr:to>
    <xdr:pic>
      <xdr:nvPicPr>
        <xdr:cNvPr id="3" name="Picture 1" descr="cnzfe logo">
          <a:extLst>
            <a:ext uri="{FF2B5EF4-FFF2-40B4-BE49-F238E27FC236}">
              <a16:creationId xmlns:a16="http://schemas.microsoft.com/office/drawing/2014/main" id="{BC81D47F-DDDA-4A3A-8DD0-599415BD2B1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47650" y="581025"/>
          <a:ext cx="0" cy="6337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289561</xdr:colOff>
      <xdr:row>2</xdr:row>
      <xdr:rowOff>161925</xdr:rowOff>
    </xdr:from>
    <xdr:to>
      <xdr:col>4</xdr:col>
      <xdr:colOff>2738091</xdr:colOff>
      <xdr:row>5</xdr:row>
      <xdr:rowOff>381000</xdr:rowOff>
    </xdr:to>
    <xdr:pic>
      <xdr:nvPicPr>
        <xdr:cNvPr id="4" name="Imagen 3">
          <a:extLst>
            <a:ext uri="{FF2B5EF4-FFF2-40B4-BE49-F238E27FC236}">
              <a16:creationId xmlns:a16="http://schemas.microsoft.com/office/drawing/2014/main" id="{52B1EC2E-454C-497C-8393-089AB1ABE7E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918211" y="542925"/>
          <a:ext cx="2448530" cy="1247775"/>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5B205C53-AD4B-4EF8-9EC4-9849F3E42CD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0" y="400050"/>
          <a:ext cx="0" cy="259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187038</xdr:colOff>
      <xdr:row>1</xdr:row>
      <xdr:rowOff>76200</xdr:rowOff>
    </xdr:from>
    <xdr:to>
      <xdr:col>1</xdr:col>
      <xdr:colOff>909670</xdr:colOff>
      <xdr:row>3</xdr:row>
      <xdr:rowOff>133350</xdr:rowOff>
    </xdr:to>
    <xdr:pic>
      <xdr:nvPicPr>
        <xdr:cNvPr id="3" name="Imagen 2">
          <a:extLst>
            <a:ext uri="{FF2B5EF4-FFF2-40B4-BE49-F238E27FC236}">
              <a16:creationId xmlns:a16="http://schemas.microsoft.com/office/drawing/2014/main" id="{47822F7B-1759-4307-80C1-EE4B3BCDDB4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87038" y="276225"/>
          <a:ext cx="1484632" cy="45720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1</xdr:col>
      <xdr:colOff>1295400</xdr:colOff>
      <xdr:row>3</xdr:row>
      <xdr:rowOff>247650</xdr:rowOff>
    </xdr:from>
    <xdr:to>
      <xdr:col>1</xdr:col>
      <xdr:colOff>3190875</xdr:colOff>
      <xdr:row>5</xdr:row>
      <xdr:rowOff>59054</xdr:rowOff>
    </xdr:to>
    <xdr:pic>
      <xdr:nvPicPr>
        <xdr:cNvPr id="2" name="Picture 1" descr="cnzfe logo">
          <a:extLst>
            <a:ext uri="{FF2B5EF4-FFF2-40B4-BE49-F238E27FC236}">
              <a16:creationId xmlns:a16="http://schemas.microsoft.com/office/drawing/2014/main" id="{A9A06D04-1FA4-4B26-8E3F-ECDE723750B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xdr:row>
      <xdr:rowOff>0</xdr:rowOff>
    </xdr:from>
    <xdr:to>
      <xdr:col>1</xdr:col>
      <xdr:colOff>0</xdr:colOff>
      <xdr:row>4</xdr:row>
      <xdr:rowOff>224154</xdr:rowOff>
    </xdr:to>
    <xdr:pic>
      <xdr:nvPicPr>
        <xdr:cNvPr id="3" name="Picture 1" descr="cnzfe logo">
          <a:extLst>
            <a:ext uri="{FF2B5EF4-FFF2-40B4-BE49-F238E27FC236}">
              <a16:creationId xmlns:a16="http://schemas.microsoft.com/office/drawing/2014/main" id="{971C2D1E-80D2-450E-8501-3FD1CFB1269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7175" y="581025"/>
          <a:ext cx="0" cy="6337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5735E379-191E-4B5F-B2B7-523475E701B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0" y="361950"/>
          <a:ext cx="0" cy="240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291812</xdr:colOff>
      <xdr:row>1</xdr:row>
      <xdr:rowOff>0</xdr:rowOff>
    </xdr:from>
    <xdr:to>
      <xdr:col>1</xdr:col>
      <xdr:colOff>1576833</xdr:colOff>
      <xdr:row>3</xdr:row>
      <xdr:rowOff>57564</xdr:rowOff>
    </xdr:to>
    <xdr:pic>
      <xdr:nvPicPr>
        <xdr:cNvPr id="3" name="Imagen 2">
          <a:extLst>
            <a:ext uri="{FF2B5EF4-FFF2-40B4-BE49-F238E27FC236}">
              <a16:creationId xmlns:a16="http://schemas.microsoft.com/office/drawing/2014/main" id="{AEA65FC0-E98C-4B3A-ACBE-214C9A609F1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91812" y="180975"/>
          <a:ext cx="1579319" cy="485775"/>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0</xdr:col>
      <xdr:colOff>1295400</xdr:colOff>
      <xdr:row>0</xdr:row>
      <xdr:rowOff>247650</xdr:rowOff>
    </xdr:from>
    <xdr:to>
      <xdr:col>0</xdr:col>
      <xdr:colOff>3190875</xdr:colOff>
      <xdr:row>2</xdr:row>
      <xdr:rowOff>59054</xdr:rowOff>
    </xdr:to>
    <xdr:pic>
      <xdr:nvPicPr>
        <xdr:cNvPr id="2" name="Picture 1" descr="cnzfe logo">
          <a:extLst>
            <a:ext uri="{FF2B5EF4-FFF2-40B4-BE49-F238E27FC236}">
              <a16:creationId xmlns:a16="http://schemas.microsoft.com/office/drawing/2014/main" id="{49A3665B-52DF-4034-B20F-5A2BD2FD5EC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00050" y="209550"/>
          <a:ext cx="0" cy="2686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0</xdr:col>
      <xdr:colOff>44162</xdr:colOff>
      <xdr:row>0</xdr:row>
      <xdr:rowOff>47625</xdr:rowOff>
    </xdr:from>
    <xdr:ext cx="1946563" cy="540431"/>
    <xdr:pic>
      <xdr:nvPicPr>
        <xdr:cNvPr id="3" name="Imagen 2">
          <a:extLst>
            <a:ext uri="{FF2B5EF4-FFF2-40B4-BE49-F238E27FC236}">
              <a16:creationId xmlns:a16="http://schemas.microsoft.com/office/drawing/2014/main" id="{0A036AD1-50FD-4E36-A1D5-B0BFEFA76FA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4162" y="47625"/>
          <a:ext cx="1946563" cy="540431"/>
        </a:xfrm>
        <a:prstGeom prst="rect">
          <a:avLst/>
        </a:prstGeom>
      </xdr:spPr>
    </xdr:pic>
    <xdr:clientData/>
  </xdr:oneCellAnchor>
</xdr:wsDr>
</file>

<file path=xl/drawings/drawing18.xml><?xml version="1.0" encoding="utf-8"?>
<xdr:wsDr xmlns:xdr="http://schemas.openxmlformats.org/drawingml/2006/spreadsheetDrawing" xmlns:a="http://schemas.openxmlformats.org/drawingml/2006/main">
  <xdr:twoCellAnchor>
    <xdr:from>
      <xdr:col>0</xdr:col>
      <xdr:colOff>1295400</xdr:colOff>
      <xdr:row>0</xdr:row>
      <xdr:rowOff>247650</xdr:rowOff>
    </xdr:from>
    <xdr:to>
      <xdr:col>0</xdr:col>
      <xdr:colOff>3190875</xdr:colOff>
      <xdr:row>2</xdr:row>
      <xdr:rowOff>59054</xdr:rowOff>
    </xdr:to>
    <xdr:pic>
      <xdr:nvPicPr>
        <xdr:cNvPr id="2" name="Picture 1" descr="cnzfe logo">
          <a:extLst>
            <a:ext uri="{FF2B5EF4-FFF2-40B4-BE49-F238E27FC236}">
              <a16:creationId xmlns:a16="http://schemas.microsoft.com/office/drawing/2014/main" id="{836EA63B-65B7-4E2B-A527-3631E0D81C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0" y="209550"/>
          <a:ext cx="0" cy="2686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0</xdr:col>
      <xdr:colOff>44162</xdr:colOff>
      <xdr:row>0</xdr:row>
      <xdr:rowOff>47625</xdr:rowOff>
    </xdr:from>
    <xdr:ext cx="1946563" cy="540431"/>
    <xdr:pic>
      <xdr:nvPicPr>
        <xdr:cNvPr id="3" name="Imagen 2">
          <a:extLst>
            <a:ext uri="{FF2B5EF4-FFF2-40B4-BE49-F238E27FC236}">
              <a16:creationId xmlns:a16="http://schemas.microsoft.com/office/drawing/2014/main" id="{7305C746-E17C-49ED-9B09-EBDA12EA3E7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4162" y="47625"/>
          <a:ext cx="1946563" cy="540431"/>
        </a:xfrm>
        <a:prstGeom prst="rect">
          <a:avLst/>
        </a:prstGeom>
      </xdr:spPr>
    </xdr:pic>
    <xdr:clientData/>
  </xdr:oneCellAnchor>
</xdr:wsDr>
</file>

<file path=xl/drawings/drawing19.xml><?xml version="1.0" encoding="utf-8"?>
<xdr:wsDr xmlns:xdr="http://schemas.openxmlformats.org/drawingml/2006/spreadsheetDrawing" xmlns:a="http://schemas.openxmlformats.org/drawingml/2006/main">
  <xdr:twoCellAnchor>
    <xdr:from>
      <xdr:col>0</xdr:col>
      <xdr:colOff>1295400</xdr:colOff>
      <xdr:row>0</xdr:row>
      <xdr:rowOff>247650</xdr:rowOff>
    </xdr:from>
    <xdr:to>
      <xdr:col>0</xdr:col>
      <xdr:colOff>3190875</xdr:colOff>
      <xdr:row>2</xdr:row>
      <xdr:rowOff>59054</xdr:rowOff>
    </xdr:to>
    <xdr:pic>
      <xdr:nvPicPr>
        <xdr:cNvPr id="2" name="Picture 1" descr="cnzfe logo">
          <a:extLst>
            <a:ext uri="{FF2B5EF4-FFF2-40B4-BE49-F238E27FC236}">
              <a16:creationId xmlns:a16="http://schemas.microsoft.com/office/drawing/2014/main" id="{30DDA1C8-7511-4E10-951D-4EBCA772764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0" y="209550"/>
          <a:ext cx="0" cy="2686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0</xdr:col>
      <xdr:colOff>0</xdr:colOff>
      <xdr:row>0</xdr:row>
      <xdr:rowOff>47626</xdr:rowOff>
    </xdr:from>
    <xdr:ext cx="1606550" cy="541974"/>
    <xdr:pic>
      <xdr:nvPicPr>
        <xdr:cNvPr id="3" name="Imagen 2">
          <a:extLst>
            <a:ext uri="{FF2B5EF4-FFF2-40B4-BE49-F238E27FC236}">
              <a16:creationId xmlns:a16="http://schemas.microsoft.com/office/drawing/2014/main" id="{47C89CFD-9F43-48CB-8D17-DC6162EEC5E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0" y="47626"/>
          <a:ext cx="1606550" cy="541974"/>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2</xdr:col>
      <xdr:colOff>253026</xdr:colOff>
      <xdr:row>0</xdr:row>
      <xdr:rowOff>0</xdr:rowOff>
    </xdr:from>
    <xdr:to>
      <xdr:col>4</xdr:col>
      <xdr:colOff>466134</xdr:colOff>
      <xdr:row>3</xdr:row>
      <xdr:rowOff>172779</xdr:rowOff>
    </xdr:to>
    <xdr:pic>
      <xdr:nvPicPr>
        <xdr:cNvPr id="2" name="Imagen 1">
          <a:extLst>
            <a:ext uri="{FF2B5EF4-FFF2-40B4-BE49-F238E27FC236}">
              <a16:creationId xmlns:a16="http://schemas.microsoft.com/office/drawing/2014/main" id="{7B2B33DC-8CD9-4DFC-9A4C-13B47AECB4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111151" y="0"/>
          <a:ext cx="1575183" cy="715704"/>
        </a:xfrm>
        <a:prstGeom prst="rect">
          <a:avLst/>
        </a:prstGeom>
      </xdr:spPr>
    </xdr:pic>
    <xdr:clientData/>
  </xdr:twoCellAnchor>
  <xdr:twoCellAnchor>
    <xdr:from>
      <xdr:col>4</xdr:col>
      <xdr:colOff>91782</xdr:colOff>
      <xdr:row>40</xdr:row>
      <xdr:rowOff>40968</xdr:rowOff>
    </xdr:from>
    <xdr:to>
      <xdr:col>6</xdr:col>
      <xdr:colOff>727176</xdr:colOff>
      <xdr:row>60</xdr:row>
      <xdr:rowOff>204837</xdr:rowOff>
    </xdr:to>
    <xdr:graphicFrame macro="">
      <xdr:nvGraphicFramePr>
        <xdr:cNvPr id="3" name="Gráfico 2">
          <a:extLst>
            <a:ext uri="{FF2B5EF4-FFF2-40B4-BE49-F238E27FC236}">
              <a16:creationId xmlns:a16="http://schemas.microsoft.com/office/drawing/2014/main" id="{18D1DF7E-894F-4B6D-A247-15FB249166F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65093</xdr:colOff>
      <xdr:row>61</xdr:row>
      <xdr:rowOff>21688</xdr:rowOff>
    </xdr:from>
    <xdr:to>
      <xdr:col>6</xdr:col>
      <xdr:colOff>952501</xdr:colOff>
      <xdr:row>75</xdr:row>
      <xdr:rowOff>342979</xdr:rowOff>
    </xdr:to>
    <xdr:graphicFrame macro="">
      <xdr:nvGraphicFramePr>
        <xdr:cNvPr id="4" name="Gráfico 3">
          <a:extLst>
            <a:ext uri="{FF2B5EF4-FFF2-40B4-BE49-F238E27FC236}">
              <a16:creationId xmlns:a16="http://schemas.microsoft.com/office/drawing/2014/main" id="{E7AC74B9-5DD2-460C-9F32-FB2D26ECC2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133266</xdr:colOff>
      <xdr:row>79</xdr:row>
      <xdr:rowOff>73271</xdr:rowOff>
    </xdr:from>
    <xdr:to>
      <xdr:col>6</xdr:col>
      <xdr:colOff>1037981</xdr:colOff>
      <xdr:row>95</xdr:row>
      <xdr:rowOff>334842</xdr:rowOff>
    </xdr:to>
    <xdr:graphicFrame macro="">
      <xdr:nvGraphicFramePr>
        <xdr:cNvPr id="5" name="Gráfico 4">
          <a:extLst>
            <a:ext uri="{FF2B5EF4-FFF2-40B4-BE49-F238E27FC236}">
              <a16:creationId xmlns:a16="http://schemas.microsoft.com/office/drawing/2014/main" id="{9FC158BA-6F19-4253-975C-CCA7D79405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1607343</xdr:colOff>
      <xdr:row>93</xdr:row>
      <xdr:rowOff>142875</xdr:rowOff>
    </xdr:from>
    <xdr:to>
      <xdr:col>1</xdr:col>
      <xdr:colOff>2931318</xdr:colOff>
      <xdr:row>97</xdr:row>
      <xdr:rowOff>154781</xdr:rowOff>
    </xdr:to>
    <xdr:pic>
      <xdr:nvPicPr>
        <xdr:cNvPr id="6" name="Imagen 5">
          <a:extLst>
            <a:ext uri="{FF2B5EF4-FFF2-40B4-BE49-F238E27FC236}">
              <a16:creationId xmlns:a16="http://schemas.microsoft.com/office/drawing/2014/main" id="{A4D6D7E9-ABA0-4CBF-A412-F061649E53C2}"/>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3874293" y="21059775"/>
          <a:ext cx="1323975" cy="1126331"/>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DE1F7D17-BF85-4F57-9F8F-7CC38DD6722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0" y="409575"/>
          <a:ext cx="0" cy="259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272762</xdr:colOff>
      <xdr:row>1</xdr:row>
      <xdr:rowOff>47625</xdr:rowOff>
    </xdr:from>
    <xdr:to>
      <xdr:col>1</xdr:col>
      <xdr:colOff>952963</xdr:colOff>
      <xdr:row>3</xdr:row>
      <xdr:rowOff>71438</xdr:rowOff>
    </xdr:to>
    <xdr:pic>
      <xdr:nvPicPr>
        <xdr:cNvPr id="3" name="Imagen 2">
          <a:extLst>
            <a:ext uri="{FF2B5EF4-FFF2-40B4-BE49-F238E27FC236}">
              <a16:creationId xmlns:a16="http://schemas.microsoft.com/office/drawing/2014/main" id="{379807E1-0335-40C1-9390-81EF2373F44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72762" y="247650"/>
          <a:ext cx="1442201" cy="433388"/>
        </a:xfrm>
        <a:prstGeom prst="rect">
          <a:avLst/>
        </a:prstGeom>
      </xdr:spPr>
    </xdr:pic>
    <xdr:clientData/>
  </xdr:twoCellAnchor>
  <xdr:twoCellAnchor>
    <xdr:from>
      <xdr:col>0</xdr:col>
      <xdr:colOff>1295400</xdr:colOff>
      <xdr:row>1</xdr:row>
      <xdr:rowOff>247650</xdr:rowOff>
    </xdr:from>
    <xdr:to>
      <xdr:col>0</xdr:col>
      <xdr:colOff>3190875</xdr:colOff>
      <xdr:row>3</xdr:row>
      <xdr:rowOff>59054</xdr:rowOff>
    </xdr:to>
    <xdr:pic>
      <xdr:nvPicPr>
        <xdr:cNvPr id="4" name="Picture 1" descr="cnzfe logo">
          <a:extLst>
            <a:ext uri="{FF2B5EF4-FFF2-40B4-BE49-F238E27FC236}">
              <a16:creationId xmlns:a16="http://schemas.microsoft.com/office/drawing/2014/main" id="{9F54EC4D-7E4D-4534-B2A3-0BB411C267B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0" y="409575"/>
          <a:ext cx="0" cy="259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272762</xdr:colOff>
      <xdr:row>1</xdr:row>
      <xdr:rowOff>47625</xdr:rowOff>
    </xdr:from>
    <xdr:to>
      <xdr:col>1</xdr:col>
      <xdr:colOff>952963</xdr:colOff>
      <xdr:row>3</xdr:row>
      <xdr:rowOff>52388</xdr:rowOff>
    </xdr:to>
    <xdr:pic>
      <xdr:nvPicPr>
        <xdr:cNvPr id="5" name="Imagen 4">
          <a:extLst>
            <a:ext uri="{FF2B5EF4-FFF2-40B4-BE49-F238E27FC236}">
              <a16:creationId xmlns:a16="http://schemas.microsoft.com/office/drawing/2014/main" id="{08DF085A-0C52-4F80-831E-FA88638C3F7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72762" y="247650"/>
          <a:ext cx="1442201" cy="414338"/>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666668B-2007-49DB-AD63-460CFFC7529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71525" y="428625"/>
          <a:ext cx="0" cy="2781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215612</xdr:colOff>
      <xdr:row>1</xdr:row>
      <xdr:rowOff>104775</xdr:rowOff>
    </xdr:from>
    <xdr:to>
      <xdr:col>1</xdr:col>
      <xdr:colOff>796018</xdr:colOff>
      <xdr:row>3</xdr:row>
      <xdr:rowOff>79728</xdr:rowOff>
    </xdr:to>
    <xdr:pic>
      <xdr:nvPicPr>
        <xdr:cNvPr id="3" name="Imagen 2">
          <a:extLst>
            <a:ext uri="{FF2B5EF4-FFF2-40B4-BE49-F238E27FC236}">
              <a16:creationId xmlns:a16="http://schemas.microsoft.com/office/drawing/2014/main" id="{4AD68812-B4D2-42BB-9F36-2DA8D7AE372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15612" y="314325"/>
          <a:ext cx="1351931" cy="413103"/>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C1A0F7C5-06F2-462B-83EE-44867A09761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0" y="428625"/>
          <a:ext cx="0" cy="2781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215612</xdr:colOff>
      <xdr:row>1</xdr:row>
      <xdr:rowOff>104775</xdr:rowOff>
    </xdr:from>
    <xdr:to>
      <xdr:col>1</xdr:col>
      <xdr:colOff>809625</xdr:colOff>
      <xdr:row>3</xdr:row>
      <xdr:rowOff>103541</xdr:rowOff>
    </xdr:to>
    <xdr:pic>
      <xdr:nvPicPr>
        <xdr:cNvPr id="3" name="Imagen 2">
          <a:extLst>
            <a:ext uri="{FF2B5EF4-FFF2-40B4-BE49-F238E27FC236}">
              <a16:creationId xmlns:a16="http://schemas.microsoft.com/office/drawing/2014/main" id="{65EB362B-B7E2-4AD1-951F-93C10E765CA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15612" y="314325"/>
          <a:ext cx="1356013" cy="436916"/>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xdr:from>
      <xdr:col>1</xdr:col>
      <xdr:colOff>1295400</xdr:colOff>
      <xdr:row>3</xdr:row>
      <xdr:rowOff>247650</xdr:rowOff>
    </xdr:from>
    <xdr:to>
      <xdr:col>1</xdr:col>
      <xdr:colOff>3190875</xdr:colOff>
      <xdr:row>5</xdr:row>
      <xdr:rowOff>59054</xdr:rowOff>
    </xdr:to>
    <xdr:pic>
      <xdr:nvPicPr>
        <xdr:cNvPr id="2" name="Picture 1" descr="cnzfe logo">
          <a:extLst>
            <a:ext uri="{FF2B5EF4-FFF2-40B4-BE49-F238E27FC236}">
              <a16:creationId xmlns:a16="http://schemas.microsoft.com/office/drawing/2014/main" id="{B817A608-7AA9-4A55-8197-52B8DD2F723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xdr:row>
      <xdr:rowOff>0</xdr:rowOff>
    </xdr:from>
    <xdr:to>
      <xdr:col>1</xdr:col>
      <xdr:colOff>0</xdr:colOff>
      <xdr:row>4</xdr:row>
      <xdr:rowOff>224154</xdr:rowOff>
    </xdr:to>
    <xdr:pic>
      <xdr:nvPicPr>
        <xdr:cNvPr id="3" name="Picture 1" descr="cnzfe logo">
          <a:extLst>
            <a:ext uri="{FF2B5EF4-FFF2-40B4-BE49-F238E27FC236}">
              <a16:creationId xmlns:a16="http://schemas.microsoft.com/office/drawing/2014/main" id="{B73462D0-C057-478E-B608-9F101F32559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7175" y="581025"/>
          <a:ext cx="0" cy="6337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4</xdr:col>
      <xdr:colOff>82262</xdr:colOff>
      <xdr:row>3</xdr:row>
      <xdr:rowOff>47625</xdr:rowOff>
    </xdr:from>
    <xdr:ext cx="3867721" cy="1067722"/>
    <xdr:pic>
      <xdr:nvPicPr>
        <xdr:cNvPr id="4" name="Imagen 3">
          <a:extLst>
            <a:ext uri="{FF2B5EF4-FFF2-40B4-BE49-F238E27FC236}">
              <a16:creationId xmlns:a16="http://schemas.microsoft.com/office/drawing/2014/main" id="{447C7919-9969-4446-B350-4E7752B401A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29962" y="628650"/>
          <a:ext cx="3867721" cy="1067722"/>
        </a:xfrm>
        <a:prstGeom prst="rect">
          <a:avLst/>
        </a:prstGeom>
      </xdr:spPr>
    </xdr:pic>
    <xdr:clientData/>
  </xdr:oneCellAnchor>
</xdr:wsDr>
</file>

<file path=xl/drawings/drawing24.xml><?xml version="1.0" encoding="utf-8"?>
<xdr:wsDr xmlns:xdr="http://schemas.openxmlformats.org/drawingml/2006/spreadsheetDrawing" xmlns:a="http://schemas.openxmlformats.org/drawingml/2006/main">
  <xdr:twoCellAnchor>
    <xdr:from>
      <xdr:col>1</xdr:col>
      <xdr:colOff>1295400</xdr:colOff>
      <xdr:row>3</xdr:row>
      <xdr:rowOff>247650</xdr:rowOff>
    </xdr:from>
    <xdr:to>
      <xdr:col>1</xdr:col>
      <xdr:colOff>3190875</xdr:colOff>
      <xdr:row>5</xdr:row>
      <xdr:rowOff>59054</xdr:rowOff>
    </xdr:to>
    <xdr:pic>
      <xdr:nvPicPr>
        <xdr:cNvPr id="2" name="Picture 1" descr="cnzfe logo">
          <a:extLst>
            <a:ext uri="{FF2B5EF4-FFF2-40B4-BE49-F238E27FC236}">
              <a16:creationId xmlns:a16="http://schemas.microsoft.com/office/drawing/2014/main" id="{3255CF15-70C2-4B0E-AF58-02ADE8E2BB3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xdr:row>
      <xdr:rowOff>0</xdr:rowOff>
    </xdr:from>
    <xdr:to>
      <xdr:col>1</xdr:col>
      <xdr:colOff>0</xdr:colOff>
      <xdr:row>4</xdr:row>
      <xdr:rowOff>224154</xdr:rowOff>
    </xdr:to>
    <xdr:pic>
      <xdr:nvPicPr>
        <xdr:cNvPr id="3" name="Picture 1" descr="cnzfe logo">
          <a:extLst>
            <a:ext uri="{FF2B5EF4-FFF2-40B4-BE49-F238E27FC236}">
              <a16:creationId xmlns:a16="http://schemas.microsoft.com/office/drawing/2014/main" id="{18D51D68-1C60-4A81-82BD-8DD29AB1DDE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7175" y="581025"/>
          <a:ext cx="0" cy="6337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82262</xdr:colOff>
      <xdr:row>3</xdr:row>
      <xdr:rowOff>47625</xdr:rowOff>
    </xdr:from>
    <xdr:to>
      <xdr:col>4</xdr:col>
      <xdr:colOff>3949983</xdr:colOff>
      <xdr:row>5</xdr:row>
      <xdr:rowOff>285750</xdr:rowOff>
    </xdr:to>
    <xdr:pic>
      <xdr:nvPicPr>
        <xdr:cNvPr id="4" name="Imagen 3">
          <a:extLst>
            <a:ext uri="{FF2B5EF4-FFF2-40B4-BE49-F238E27FC236}">
              <a16:creationId xmlns:a16="http://schemas.microsoft.com/office/drawing/2014/main" id="{B32BFB91-148E-47F6-9167-489F68B072A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825462" y="628650"/>
          <a:ext cx="3867721" cy="1066800"/>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xdr:from>
      <xdr:col>0</xdr:col>
      <xdr:colOff>1295400</xdr:colOff>
      <xdr:row>2</xdr:row>
      <xdr:rowOff>247650</xdr:rowOff>
    </xdr:from>
    <xdr:to>
      <xdr:col>0</xdr:col>
      <xdr:colOff>3190875</xdr:colOff>
      <xdr:row>4</xdr:row>
      <xdr:rowOff>59054</xdr:rowOff>
    </xdr:to>
    <xdr:pic>
      <xdr:nvPicPr>
        <xdr:cNvPr id="2" name="Picture 1" descr="cnzfe logo">
          <a:extLst>
            <a:ext uri="{FF2B5EF4-FFF2-40B4-BE49-F238E27FC236}">
              <a16:creationId xmlns:a16="http://schemas.microsoft.com/office/drawing/2014/main" id="{E0C5C82C-07F1-4B74-A140-31636CE29C6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0" y="638175"/>
          <a:ext cx="0" cy="668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185533</xdr:colOff>
      <xdr:row>3</xdr:row>
      <xdr:rowOff>12657</xdr:rowOff>
    </xdr:from>
    <xdr:to>
      <xdr:col>3</xdr:col>
      <xdr:colOff>1139412</xdr:colOff>
      <xdr:row>5</xdr:row>
      <xdr:rowOff>30144</xdr:rowOff>
    </xdr:to>
    <xdr:pic>
      <xdr:nvPicPr>
        <xdr:cNvPr id="3" name="Imagen 2">
          <a:extLst>
            <a:ext uri="{FF2B5EF4-FFF2-40B4-BE49-F238E27FC236}">
              <a16:creationId xmlns:a16="http://schemas.microsoft.com/office/drawing/2014/main" id="{309D94FA-DF18-4ABB-BA22-3A3FBA5DC11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85533" y="841332"/>
          <a:ext cx="3716129" cy="1265262"/>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xdr:from>
      <xdr:col>1</xdr:col>
      <xdr:colOff>1295400</xdr:colOff>
      <xdr:row>3</xdr:row>
      <xdr:rowOff>247650</xdr:rowOff>
    </xdr:from>
    <xdr:to>
      <xdr:col>1</xdr:col>
      <xdr:colOff>3190875</xdr:colOff>
      <xdr:row>5</xdr:row>
      <xdr:rowOff>59054</xdr:rowOff>
    </xdr:to>
    <xdr:pic>
      <xdr:nvPicPr>
        <xdr:cNvPr id="2" name="Picture 1" descr="cnzfe logo">
          <a:extLst>
            <a:ext uri="{FF2B5EF4-FFF2-40B4-BE49-F238E27FC236}">
              <a16:creationId xmlns:a16="http://schemas.microsoft.com/office/drawing/2014/main" id="{C62A42CD-6732-40A9-A2D1-9C515B2319F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38225" y="790575"/>
          <a:ext cx="0" cy="2686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xdr:row>
      <xdr:rowOff>0</xdr:rowOff>
    </xdr:from>
    <xdr:to>
      <xdr:col>1</xdr:col>
      <xdr:colOff>0</xdr:colOff>
      <xdr:row>4</xdr:row>
      <xdr:rowOff>224154</xdr:rowOff>
    </xdr:to>
    <xdr:pic>
      <xdr:nvPicPr>
        <xdr:cNvPr id="3" name="Picture 1" descr="cnzfe logo">
          <a:extLst>
            <a:ext uri="{FF2B5EF4-FFF2-40B4-BE49-F238E27FC236}">
              <a16:creationId xmlns:a16="http://schemas.microsoft.com/office/drawing/2014/main" id="{413CCB5B-AED3-4931-AC6F-EFA256C4FB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0" y="581025"/>
          <a:ext cx="0" cy="414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3</xdr:col>
      <xdr:colOff>973629</xdr:colOff>
      <xdr:row>5</xdr:row>
      <xdr:rowOff>166167</xdr:rowOff>
    </xdr:to>
    <xdr:pic>
      <xdr:nvPicPr>
        <xdr:cNvPr id="4" name="Imagen 3">
          <a:extLst>
            <a:ext uri="{FF2B5EF4-FFF2-40B4-BE49-F238E27FC236}">
              <a16:creationId xmlns:a16="http://schemas.microsoft.com/office/drawing/2014/main" id="{D7A651EF-DE77-40E7-A165-F82F1FC44405}"/>
            </a:ext>
          </a:extLst>
        </xdr:cNvPr>
        <xdr:cNvPicPr>
          <a:picLocks noChangeAspect="1"/>
        </xdr:cNvPicPr>
      </xdr:nvPicPr>
      <xdr:blipFill>
        <a:blip xmlns:r="http://schemas.openxmlformats.org/officeDocument/2006/relationships" r:embed="rId2"/>
        <a:stretch>
          <a:fillRect/>
        </a:stretch>
      </xdr:blipFill>
      <xdr:spPr>
        <a:xfrm>
          <a:off x="762000" y="581025"/>
          <a:ext cx="2011854" cy="585267"/>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xdr:from>
      <xdr:col>3</xdr:col>
      <xdr:colOff>236065</xdr:colOff>
      <xdr:row>2</xdr:row>
      <xdr:rowOff>29348</xdr:rowOff>
    </xdr:from>
    <xdr:to>
      <xdr:col>3</xdr:col>
      <xdr:colOff>236065</xdr:colOff>
      <xdr:row>2</xdr:row>
      <xdr:rowOff>290744</xdr:rowOff>
    </xdr:to>
    <xdr:pic>
      <xdr:nvPicPr>
        <xdr:cNvPr id="2" name="Picture 1" descr="cnzfe logo">
          <a:extLst>
            <a:ext uri="{FF2B5EF4-FFF2-40B4-BE49-F238E27FC236}">
              <a16:creationId xmlns:a16="http://schemas.microsoft.com/office/drawing/2014/main" id="{9FA50746-ED25-46AE-AE5A-6526ED44871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22065" y="448448"/>
          <a:ext cx="0" cy="1756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448331</xdr:colOff>
      <xdr:row>0</xdr:row>
      <xdr:rowOff>0</xdr:rowOff>
    </xdr:from>
    <xdr:to>
      <xdr:col>3</xdr:col>
      <xdr:colOff>180974</xdr:colOff>
      <xdr:row>2</xdr:row>
      <xdr:rowOff>203413</xdr:rowOff>
    </xdr:to>
    <xdr:pic>
      <xdr:nvPicPr>
        <xdr:cNvPr id="3" name="Imagen 2">
          <a:extLst>
            <a:ext uri="{FF2B5EF4-FFF2-40B4-BE49-F238E27FC236}">
              <a16:creationId xmlns:a16="http://schemas.microsoft.com/office/drawing/2014/main" id="{5C7E0C29-9423-4218-BDAF-19F156861E9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48331" y="0"/>
          <a:ext cx="2018643" cy="622513"/>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xdr:from>
      <xdr:col>0</xdr:col>
      <xdr:colOff>1295400</xdr:colOff>
      <xdr:row>0</xdr:row>
      <xdr:rowOff>247650</xdr:rowOff>
    </xdr:from>
    <xdr:to>
      <xdr:col>0</xdr:col>
      <xdr:colOff>3190875</xdr:colOff>
      <xdr:row>2</xdr:row>
      <xdr:rowOff>59054</xdr:rowOff>
    </xdr:to>
    <xdr:pic>
      <xdr:nvPicPr>
        <xdr:cNvPr id="2" name="Picture 1" descr="cnzfe logo">
          <a:extLst>
            <a:ext uri="{FF2B5EF4-FFF2-40B4-BE49-F238E27FC236}">
              <a16:creationId xmlns:a16="http://schemas.microsoft.com/office/drawing/2014/main" id="{76B1EB6F-3529-4424-A66B-E5A663B90B5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7675" y="209550"/>
          <a:ext cx="0" cy="601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291812</xdr:colOff>
      <xdr:row>0</xdr:row>
      <xdr:rowOff>0</xdr:rowOff>
    </xdr:from>
    <xdr:to>
      <xdr:col>3</xdr:col>
      <xdr:colOff>821301</xdr:colOff>
      <xdr:row>3</xdr:row>
      <xdr:rowOff>47625</xdr:rowOff>
    </xdr:to>
    <xdr:pic>
      <xdr:nvPicPr>
        <xdr:cNvPr id="3" name="Imagen 2">
          <a:extLst>
            <a:ext uri="{FF2B5EF4-FFF2-40B4-BE49-F238E27FC236}">
              <a16:creationId xmlns:a16="http://schemas.microsoft.com/office/drawing/2014/main" id="{7952D95E-3359-495D-A602-9D6A5560030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91812" y="0"/>
          <a:ext cx="3863239" cy="1123950"/>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xdr:from>
      <xdr:col>0</xdr:col>
      <xdr:colOff>1295400</xdr:colOff>
      <xdr:row>0</xdr:row>
      <xdr:rowOff>247650</xdr:rowOff>
    </xdr:from>
    <xdr:to>
      <xdr:col>0</xdr:col>
      <xdr:colOff>3190875</xdr:colOff>
      <xdr:row>2</xdr:row>
      <xdr:rowOff>59054</xdr:rowOff>
    </xdr:to>
    <xdr:pic>
      <xdr:nvPicPr>
        <xdr:cNvPr id="2" name="Picture 1" descr="cnzfe logo">
          <a:extLst>
            <a:ext uri="{FF2B5EF4-FFF2-40B4-BE49-F238E27FC236}">
              <a16:creationId xmlns:a16="http://schemas.microsoft.com/office/drawing/2014/main" id="{1F0E9900-D888-43D0-81D5-3B1ED3ED01B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0" y="209550"/>
          <a:ext cx="0" cy="2686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73878</xdr:colOff>
      <xdr:row>0</xdr:row>
      <xdr:rowOff>0</xdr:rowOff>
    </xdr:from>
    <xdr:to>
      <xdr:col>3</xdr:col>
      <xdr:colOff>716555</xdr:colOff>
      <xdr:row>3</xdr:row>
      <xdr:rowOff>57771</xdr:rowOff>
    </xdr:to>
    <xdr:pic>
      <xdr:nvPicPr>
        <xdr:cNvPr id="3" name="Imagen 2">
          <a:extLst>
            <a:ext uri="{FF2B5EF4-FFF2-40B4-BE49-F238E27FC236}">
              <a16:creationId xmlns:a16="http://schemas.microsoft.com/office/drawing/2014/main" id="{AF426DE0-35C1-43B2-B79A-F230DB0AB7A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835878" y="0"/>
          <a:ext cx="2166677" cy="68642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1295400</xdr:colOff>
      <xdr:row>3</xdr:row>
      <xdr:rowOff>247650</xdr:rowOff>
    </xdr:from>
    <xdr:to>
      <xdr:col>1</xdr:col>
      <xdr:colOff>3190875</xdr:colOff>
      <xdr:row>5</xdr:row>
      <xdr:rowOff>59054</xdr:rowOff>
    </xdr:to>
    <xdr:pic>
      <xdr:nvPicPr>
        <xdr:cNvPr id="2" name="Picture 1" descr="cnzfe logo">
          <a:extLst>
            <a:ext uri="{FF2B5EF4-FFF2-40B4-BE49-F238E27FC236}">
              <a16:creationId xmlns:a16="http://schemas.microsoft.com/office/drawing/2014/main" id="{0A739EDB-6352-418A-9D6C-B73AE888601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81150" y="819150"/>
          <a:ext cx="0" cy="2686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xdr:row>
      <xdr:rowOff>0</xdr:rowOff>
    </xdr:from>
    <xdr:to>
      <xdr:col>1</xdr:col>
      <xdr:colOff>0</xdr:colOff>
      <xdr:row>4</xdr:row>
      <xdr:rowOff>224154</xdr:rowOff>
    </xdr:to>
    <xdr:pic>
      <xdr:nvPicPr>
        <xdr:cNvPr id="3" name="Picture 1" descr="cnzfe logo">
          <a:extLst>
            <a:ext uri="{FF2B5EF4-FFF2-40B4-BE49-F238E27FC236}">
              <a16:creationId xmlns:a16="http://schemas.microsoft.com/office/drawing/2014/main" id="{EB701D15-BAAC-47FD-8486-45DE5F094A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0" y="609600"/>
          <a:ext cx="0" cy="414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0.xml><?xml version="1.0" encoding="utf-8"?>
<xdr:wsDr xmlns:xdr="http://schemas.openxmlformats.org/drawingml/2006/spreadsheetDrawing" xmlns:a="http://schemas.openxmlformats.org/drawingml/2006/main">
  <xdr:twoCellAnchor>
    <xdr:from>
      <xdr:col>1</xdr:col>
      <xdr:colOff>1295400</xdr:colOff>
      <xdr:row>3</xdr:row>
      <xdr:rowOff>247650</xdr:rowOff>
    </xdr:from>
    <xdr:to>
      <xdr:col>1</xdr:col>
      <xdr:colOff>3190875</xdr:colOff>
      <xdr:row>5</xdr:row>
      <xdr:rowOff>59054</xdr:rowOff>
    </xdr:to>
    <xdr:pic>
      <xdr:nvPicPr>
        <xdr:cNvPr id="2" name="Picture 1" descr="cnzfe logo">
          <a:extLst>
            <a:ext uri="{FF2B5EF4-FFF2-40B4-BE49-F238E27FC236}">
              <a16:creationId xmlns:a16="http://schemas.microsoft.com/office/drawing/2014/main" id="{D278433F-3796-4817-B1FD-571E0DADFB9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38225" y="790575"/>
          <a:ext cx="0" cy="2686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xdr:row>
      <xdr:rowOff>0</xdr:rowOff>
    </xdr:from>
    <xdr:to>
      <xdr:col>1</xdr:col>
      <xdr:colOff>0</xdr:colOff>
      <xdr:row>4</xdr:row>
      <xdr:rowOff>224154</xdr:rowOff>
    </xdr:to>
    <xdr:pic>
      <xdr:nvPicPr>
        <xdr:cNvPr id="3" name="Picture 1" descr="cnzfe logo">
          <a:extLst>
            <a:ext uri="{FF2B5EF4-FFF2-40B4-BE49-F238E27FC236}">
              <a16:creationId xmlns:a16="http://schemas.microsoft.com/office/drawing/2014/main" id="{8CEFEB28-E213-439A-9622-708A14E92A8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0" y="581025"/>
          <a:ext cx="0" cy="414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4</xdr:col>
      <xdr:colOff>240204</xdr:colOff>
      <xdr:row>5</xdr:row>
      <xdr:rowOff>166167</xdr:rowOff>
    </xdr:to>
    <xdr:pic>
      <xdr:nvPicPr>
        <xdr:cNvPr id="4" name="Imagen 3">
          <a:extLst>
            <a:ext uri="{FF2B5EF4-FFF2-40B4-BE49-F238E27FC236}">
              <a16:creationId xmlns:a16="http://schemas.microsoft.com/office/drawing/2014/main" id="{D4D9BEFB-E903-46A6-BA0F-48D9E2C7A553}"/>
            </a:ext>
          </a:extLst>
        </xdr:cNvPr>
        <xdr:cNvPicPr>
          <a:picLocks noChangeAspect="1"/>
        </xdr:cNvPicPr>
      </xdr:nvPicPr>
      <xdr:blipFill>
        <a:blip xmlns:r="http://schemas.openxmlformats.org/officeDocument/2006/relationships" r:embed="rId2"/>
        <a:stretch>
          <a:fillRect/>
        </a:stretch>
      </xdr:blipFill>
      <xdr:spPr>
        <a:xfrm>
          <a:off x="762000" y="581025"/>
          <a:ext cx="2011854" cy="58526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E1CEF69D-7AD2-4DF6-A474-EBF1F54876E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19100" y="361950"/>
          <a:ext cx="0" cy="240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187038</xdr:colOff>
      <xdr:row>0</xdr:row>
      <xdr:rowOff>123825</xdr:rowOff>
    </xdr:from>
    <xdr:to>
      <xdr:col>1</xdr:col>
      <xdr:colOff>1572874</xdr:colOff>
      <xdr:row>3</xdr:row>
      <xdr:rowOff>142875</xdr:rowOff>
    </xdr:to>
    <xdr:pic>
      <xdr:nvPicPr>
        <xdr:cNvPr id="3" name="Imagen 2">
          <a:extLst>
            <a:ext uri="{FF2B5EF4-FFF2-40B4-BE49-F238E27FC236}">
              <a16:creationId xmlns:a16="http://schemas.microsoft.com/office/drawing/2014/main" id="{BFE398BF-E419-45E7-BDE3-D76A0243163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87038" y="123825"/>
          <a:ext cx="1804936" cy="5619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1295400</xdr:colOff>
      <xdr:row>0</xdr:row>
      <xdr:rowOff>247650</xdr:rowOff>
    </xdr:from>
    <xdr:to>
      <xdr:col>0</xdr:col>
      <xdr:colOff>3190875</xdr:colOff>
      <xdr:row>2</xdr:row>
      <xdr:rowOff>59054</xdr:rowOff>
    </xdr:to>
    <xdr:pic>
      <xdr:nvPicPr>
        <xdr:cNvPr id="2" name="Picture 1" descr="cnzfe logo">
          <a:extLst>
            <a:ext uri="{FF2B5EF4-FFF2-40B4-BE49-F238E27FC236}">
              <a16:creationId xmlns:a16="http://schemas.microsoft.com/office/drawing/2014/main" id="{F86D2522-1164-4EAD-B1D7-41A699340D5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6225" y="247650"/>
          <a:ext cx="0" cy="2686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163692</xdr:colOff>
      <xdr:row>0</xdr:row>
      <xdr:rowOff>1</xdr:rowOff>
    </xdr:from>
    <xdr:to>
      <xdr:col>1</xdr:col>
      <xdr:colOff>2085975</xdr:colOff>
      <xdr:row>2</xdr:row>
      <xdr:rowOff>457551</xdr:rowOff>
    </xdr:to>
    <xdr:pic>
      <xdr:nvPicPr>
        <xdr:cNvPr id="3" name="Imagen 2">
          <a:extLst>
            <a:ext uri="{FF2B5EF4-FFF2-40B4-BE49-F238E27FC236}">
              <a16:creationId xmlns:a16="http://schemas.microsoft.com/office/drawing/2014/main" id="{A09A5DCB-3C41-4AE5-98D5-42F924C93E7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39917" y="1"/>
          <a:ext cx="1922283" cy="91475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1295400</xdr:colOff>
      <xdr:row>2</xdr:row>
      <xdr:rowOff>247650</xdr:rowOff>
    </xdr:from>
    <xdr:to>
      <xdr:col>0</xdr:col>
      <xdr:colOff>3190875</xdr:colOff>
      <xdr:row>4</xdr:row>
      <xdr:rowOff>59054</xdr:rowOff>
    </xdr:to>
    <xdr:pic>
      <xdr:nvPicPr>
        <xdr:cNvPr id="2" name="Picture 1" descr="cnzfe logo">
          <a:extLst>
            <a:ext uri="{FF2B5EF4-FFF2-40B4-BE49-F238E27FC236}">
              <a16:creationId xmlns:a16="http://schemas.microsoft.com/office/drawing/2014/main" id="{CF851B7F-D013-4D2E-B822-DD975DB29A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7675" y="609600"/>
          <a:ext cx="0" cy="259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320388</xdr:colOff>
      <xdr:row>2</xdr:row>
      <xdr:rowOff>0</xdr:rowOff>
    </xdr:from>
    <xdr:to>
      <xdr:col>1</xdr:col>
      <xdr:colOff>1668124</xdr:colOff>
      <xdr:row>4</xdr:row>
      <xdr:rowOff>161926</xdr:rowOff>
    </xdr:to>
    <xdr:pic>
      <xdr:nvPicPr>
        <xdr:cNvPr id="3" name="Imagen 2">
          <a:extLst>
            <a:ext uri="{FF2B5EF4-FFF2-40B4-BE49-F238E27FC236}">
              <a16:creationId xmlns:a16="http://schemas.microsoft.com/office/drawing/2014/main" id="{9278BB4D-A673-42E1-BAEB-771DD42BDB7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20388" y="409575"/>
          <a:ext cx="1795411" cy="56197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1295400</xdr:colOff>
      <xdr:row>3</xdr:row>
      <xdr:rowOff>247650</xdr:rowOff>
    </xdr:from>
    <xdr:to>
      <xdr:col>1</xdr:col>
      <xdr:colOff>3190875</xdr:colOff>
      <xdr:row>5</xdr:row>
      <xdr:rowOff>59054</xdr:rowOff>
    </xdr:to>
    <xdr:pic>
      <xdr:nvPicPr>
        <xdr:cNvPr id="2" name="Picture 1" descr="cnzfe logo">
          <a:extLst>
            <a:ext uri="{FF2B5EF4-FFF2-40B4-BE49-F238E27FC236}">
              <a16:creationId xmlns:a16="http://schemas.microsoft.com/office/drawing/2014/main" id="{523F0055-2FB8-4CA3-B829-E6BC2B0A520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xdr:row>
      <xdr:rowOff>0</xdr:rowOff>
    </xdr:from>
    <xdr:to>
      <xdr:col>1</xdr:col>
      <xdr:colOff>0</xdr:colOff>
      <xdr:row>4</xdr:row>
      <xdr:rowOff>224154</xdr:rowOff>
    </xdr:to>
    <xdr:pic>
      <xdr:nvPicPr>
        <xdr:cNvPr id="3" name="Picture 1" descr="cnzfe logo">
          <a:extLst>
            <a:ext uri="{FF2B5EF4-FFF2-40B4-BE49-F238E27FC236}">
              <a16:creationId xmlns:a16="http://schemas.microsoft.com/office/drawing/2014/main" id="{87445E54-64D7-4A3A-8A9D-4896E381195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7175" y="581025"/>
          <a:ext cx="0" cy="6337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82262</xdr:colOff>
      <xdr:row>3</xdr:row>
      <xdr:rowOff>47625</xdr:rowOff>
    </xdr:from>
    <xdr:to>
      <xdr:col>4</xdr:col>
      <xdr:colOff>3949983</xdr:colOff>
      <xdr:row>5</xdr:row>
      <xdr:rowOff>285750</xdr:rowOff>
    </xdr:to>
    <xdr:pic>
      <xdr:nvPicPr>
        <xdr:cNvPr id="4" name="Imagen 3">
          <a:extLst>
            <a:ext uri="{FF2B5EF4-FFF2-40B4-BE49-F238E27FC236}">
              <a16:creationId xmlns:a16="http://schemas.microsoft.com/office/drawing/2014/main" id="{8BBB895A-194B-40AE-9280-250DA877A47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29962" y="628650"/>
          <a:ext cx="3867721" cy="10668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1</xdr:col>
      <xdr:colOff>1295400</xdr:colOff>
      <xdr:row>3</xdr:row>
      <xdr:rowOff>247650</xdr:rowOff>
    </xdr:from>
    <xdr:to>
      <xdr:col>1</xdr:col>
      <xdr:colOff>3190875</xdr:colOff>
      <xdr:row>5</xdr:row>
      <xdr:rowOff>59054</xdr:rowOff>
    </xdr:to>
    <xdr:pic>
      <xdr:nvPicPr>
        <xdr:cNvPr id="2" name="Picture 1" descr="cnzfe logo">
          <a:extLst>
            <a:ext uri="{FF2B5EF4-FFF2-40B4-BE49-F238E27FC236}">
              <a16:creationId xmlns:a16="http://schemas.microsoft.com/office/drawing/2014/main" id="{6F25FCC7-3FE3-4460-BDB2-33351CCB401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2475"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xdr:row>
      <xdr:rowOff>0</xdr:rowOff>
    </xdr:from>
    <xdr:to>
      <xdr:col>1</xdr:col>
      <xdr:colOff>0</xdr:colOff>
      <xdr:row>4</xdr:row>
      <xdr:rowOff>224154</xdr:rowOff>
    </xdr:to>
    <xdr:pic>
      <xdr:nvPicPr>
        <xdr:cNvPr id="3" name="Picture 1" descr="cnzfe logo">
          <a:extLst>
            <a:ext uri="{FF2B5EF4-FFF2-40B4-BE49-F238E27FC236}">
              <a16:creationId xmlns:a16="http://schemas.microsoft.com/office/drawing/2014/main" id="{80F760ED-2E94-4443-B9B5-2A4B66B1FBE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7175" y="581025"/>
          <a:ext cx="0" cy="6337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82262</xdr:colOff>
      <xdr:row>3</xdr:row>
      <xdr:rowOff>47625</xdr:rowOff>
    </xdr:from>
    <xdr:to>
      <xdr:col>6</xdr:col>
      <xdr:colOff>1936126</xdr:colOff>
      <xdr:row>5</xdr:row>
      <xdr:rowOff>285750</xdr:rowOff>
    </xdr:to>
    <xdr:pic>
      <xdr:nvPicPr>
        <xdr:cNvPr id="4" name="Imagen 3">
          <a:extLst>
            <a:ext uri="{FF2B5EF4-FFF2-40B4-BE49-F238E27FC236}">
              <a16:creationId xmlns:a16="http://schemas.microsoft.com/office/drawing/2014/main" id="{EDEB90DD-F807-40CC-B845-D8AF7877954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834737" y="628650"/>
          <a:ext cx="3873164" cy="10668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1</xdr:col>
      <xdr:colOff>1295400</xdr:colOff>
      <xdr:row>3</xdr:row>
      <xdr:rowOff>247650</xdr:rowOff>
    </xdr:from>
    <xdr:to>
      <xdr:col>1</xdr:col>
      <xdr:colOff>3190875</xdr:colOff>
      <xdr:row>5</xdr:row>
      <xdr:rowOff>59054</xdr:rowOff>
    </xdr:to>
    <xdr:pic>
      <xdr:nvPicPr>
        <xdr:cNvPr id="2" name="Picture 1" descr="cnzfe logo">
          <a:extLst>
            <a:ext uri="{FF2B5EF4-FFF2-40B4-BE49-F238E27FC236}">
              <a16:creationId xmlns:a16="http://schemas.microsoft.com/office/drawing/2014/main" id="{E868EE93-B255-471F-8B37-7AF4C4C4FC9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2475"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xdr:row>
      <xdr:rowOff>0</xdr:rowOff>
    </xdr:from>
    <xdr:to>
      <xdr:col>1</xdr:col>
      <xdr:colOff>0</xdr:colOff>
      <xdr:row>4</xdr:row>
      <xdr:rowOff>224154</xdr:rowOff>
    </xdr:to>
    <xdr:pic>
      <xdr:nvPicPr>
        <xdr:cNvPr id="3" name="Picture 1" descr="cnzfe logo">
          <a:extLst>
            <a:ext uri="{FF2B5EF4-FFF2-40B4-BE49-F238E27FC236}">
              <a16:creationId xmlns:a16="http://schemas.microsoft.com/office/drawing/2014/main" id="{7B8BF3B9-0EDB-4A02-B8EF-99EE1DB81F8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7175" y="581025"/>
          <a:ext cx="0" cy="6337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82262</xdr:colOff>
      <xdr:row>3</xdr:row>
      <xdr:rowOff>47625</xdr:rowOff>
    </xdr:from>
    <xdr:to>
      <xdr:col>6</xdr:col>
      <xdr:colOff>1936126</xdr:colOff>
      <xdr:row>5</xdr:row>
      <xdr:rowOff>285750</xdr:rowOff>
    </xdr:to>
    <xdr:pic>
      <xdr:nvPicPr>
        <xdr:cNvPr id="4" name="Imagen 3">
          <a:extLst>
            <a:ext uri="{FF2B5EF4-FFF2-40B4-BE49-F238E27FC236}">
              <a16:creationId xmlns:a16="http://schemas.microsoft.com/office/drawing/2014/main" id="{139E08E4-78FD-4EC8-9CCA-34996437FEB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834737" y="628650"/>
          <a:ext cx="3873164" cy="10668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INFORME%20TRIMESTRALES%20POA%202025/INFORME%20TRIMESTRAL%20POA%20NO.04%202025/INFORME%20TRIMESTRE%20NO.%204%20EJECUCION%20POA%202025%20cnzfe%20FINAL.xlsx" TargetMode="External"/><Relationship Id="rId2" Type="http://schemas.openxmlformats.org/officeDocument/2006/relationships/externalLinkPath" Target="file:///\\Cnzfenx400\DIV.%20DE%20PLANIFICACION%20Y%20DESARROLLO\PLAN%20ANUAL%20OPERATIVO%20(POA)\INFORME%20TRIMESTRALES%20POA%202025\INFORME%20TRIMESTRAL%20POA%20NO.04%202025\INFORME%20TRIMESTRE%20NO.%204%20EJECUCION%20POA%202025%20cnzfe%20FINAL.xlsx" TargetMode="External"/><Relationship Id="rId1" Type="http://schemas.openxmlformats.org/officeDocument/2006/relationships/externalLinkPath" Target="/PLAN%20ANUAL%20OPERATIVO%20(POA)/INFORME%20TRIMESTRALES%20POA%202025/INFORME%20TRIMESTRAL%20POA%20NO.04%202025/INFORME%20TRIMESTRE%20NO.%204%20EJECUCION%20POA%202025%20cnzfe%20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PLANTILLA RESUMEN"/>
      <sheetName val="PyD"/>
      <sheetName val="JURID"/>
      <sheetName val="Elaboración de Documentos Legal"/>
      <sheetName val="RRHH"/>
      <sheetName val="COMUNICACIONES"/>
      <sheetName val="ADMVO"/>
      <sheetName val="TRANSFORMACION DIGITAL"/>
      <sheetName val="DESARROLLO E IMPLEMENTACION DE "/>
      <sheetName val="ADMINISTRACION SERVICIOS DIG"/>
      <sheetName val="OPERACIONES TIC"/>
      <sheetName val="CONTABILIDAD"/>
      <sheetName val="PRESUPUESTO"/>
      <sheetName val="ENCADENAMIENTO P"/>
      <sheetName val="PROMOCION"/>
      <sheetName val="SERVICIOS AL USUARIO"/>
      <sheetName val="ESTADISTICAS"/>
      <sheetName val="ELABORACION INF TECNICOS"/>
      <sheetName val="SECCION CAPTURA Y ANALISIS"/>
      <sheetName val="INTELIGENCIA DE MERCADO"/>
      <sheetName val="ZFP"/>
      <sheetName val="ZFE"/>
      <sheetName val="RTPYC"/>
      <sheetName val="SERVICIOS GENERALES"/>
      <sheetName val="COMPRAS Y CONTRATACIONES"/>
      <sheetName val="TESORERIA"/>
      <sheetName val="OAI"/>
      <sheetName val="CIBAO NORTE"/>
      <sheetName val="COMITE DEL SISTAP"/>
      <sheetName val="CIGCN"/>
    </sheetNames>
    <sheetDataSet>
      <sheetData sheetId="0">
        <row r="8">
          <cell r="F8" t="str">
            <v>Nivel de Cumplimiento</v>
          </cell>
        </row>
        <row r="9">
          <cell r="E9" t="str">
            <v>1.1. Detección de desviaciones en los planes, programas y proyectos institucionales</v>
          </cell>
          <cell r="F9">
            <v>0.97333333333333327</v>
          </cell>
        </row>
        <row r="10">
          <cell r="E10" t="str">
            <v>1.2. Transparencia y Rendición de Cuentas</v>
          </cell>
          <cell r="F10">
            <v>0.94</v>
          </cell>
        </row>
        <row r="11">
          <cell r="E11" t="str">
            <v>1.3. Indicador SISMAP Actualizado</v>
          </cell>
          <cell r="F11">
            <v>0.94500000000000006</v>
          </cell>
        </row>
        <row r="12">
          <cell r="E12" t="str">
            <v>1.4. Fortalecimiento de la estructura organizativa</v>
          </cell>
          <cell r="F12">
            <v>1</v>
          </cell>
        </row>
        <row r="13">
          <cell r="E13" t="str">
            <v>1.5. Sistema de Administración y Control Interno fortalecido</v>
          </cell>
          <cell r="F13">
            <v>0.79333333333333333</v>
          </cell>
        </row>
        <row r="14">
          <cell r="E14" t="str">
            <v>1.6. Sistema de Gestión Integrado Calidad, Antisoborno y Cumplimiento Normativo</v>
          </cell>
          <cell r="F14">
            <v>1</v>
          </cell>
        </row>
        <row r="15">
          <cell r="E15" t="str">
            <v>1.7. Fortalecimiento de la Gestión Integral de Riesgos, de desastres y Cambios Climaticos</v>
          </cell>
          <cell r="F15">
            <v>0</v>
          </cell>
        </row>
        <row r="16">
          <cell r="E16" t="str">
            <v>1.8. Fomento de la Cultura de Equidad de Genero</v>
          </cell>
          <cell r="F16">
            <v>1</v>
          </cell>
        </row>
        <row r="17">
          <cell r="E17" t="str">
            <v xml:space="preserve">Profesionalización del Talento Humano </v>
          </cell>
          <cell r="F17">
            <v>1</v>
          </cell>
        </row>
        <row r="18">
          <cell r="E18" t="str">
            <v>1.11. Fortalecimiento de la Identidad Institucional del Talento Humano</v>
          </cell>
          <cell r="F18">
            <v>1</v>
          </cell>
        </row>
        <row r="19">
          <cell r="E19" t="str">
            <v xml:space="preserve">1.12. Mantenimiento Infraestructura fisica </v>
          </cell>
          <cell r="F19">
            <v>0.83</v>
          </cell>
        </row>
        <row r="20">
          <cell r="E20" t="str">
            <v xml:space="preserve">1.13. Gestionar la infraestructura Tecnologica </v>
          </cell>
          <cell r="F20">
            <v>1</v>
          </cell>
        </row>
        <row r="21">
          <cell r="E21" t="str">
            <v>1.14. Gestionar la seguridad física y tecnológica</v>
          </cell>
          <cell r="F21">
            <v>1</v>
          </cell>
        </row>
        <row r="22">
          <cell r="F22" t="str">
            <v>Nivel de Cumplimiento</v>
          </cell>
        </row>
        <row r="23">
          <cell r="E23" t="str">
            <v>2.1. Estudio de inteligencia comercial para la inserción de los subsectores productivos de zonas francas</v>
          </cell>
          <cell r="F23">
            <v>1</v>
          </cell>
        </row>
        <row r="24">
          <cell r="E24" t="str">
            <v xml:space="preserve">2.2. Participacion en misiones, eventos y ferias multisectoriales para promoción de inversón en zonas francas </v>
          </cell>
          <cell r="F24">
            <v>1</v>
          </cell>
        </row>
        <row r="25">
          <cell r="E25" t="str">
            <v>2.3. Creación de clústeres de exportación de bienes y servicios</v>
          </cell>
          <cell r="F25">
            <v>1</v>
          </cell>
        </row>
        <row r="27">
          <cell r="E27" t="str">
            <v>3.1. Simplificación de permisología para parques y empresas de zonas francas</v>
          </cell>
          <cell r="F27">
            <v>1</v>
          </cell>
        </row>
        <row r="28">
          <cell r="E28" t="str">
            <v xml:space="preserve">3.1. Permisos de Operación para empresas de zonas francas </v>
          </cell>
          <cell r="F28">
            <v>1</v>
          </cell>
        </row>
        <row r="29">
          <cell r="E29" t="str">
            <v xml:space="preserve">3.2. Nuevas Instalaciones de zonas francas </v>
          </cell>
          <cell r="F29">
            <v>1</v>
          </cell>
        </row>
        <row r="30">
          <cell r="E30" t="str">
            <v xml:space="preserve">3.3. Autorizacion de Ampliacion y/o construcción de parques de zonas francas </v>
          </cell>
          <cell r="F30">
            <v>1</v>
          </cell>
        </row>
        <row r="31">
          <cell r="E31" t="str">
            <v xml:space="preserve">3.4. Creación de encadenamientos productivos </v>
          </cell>
          <cell r="F31">
            <v>1</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richData/_rels/richValueRel.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3">
  <rv s="0">
    <v>0</v>
    <v>5</v>
  </rv>
  <rv s="0">
    <v>0</v>
    <v>4</v>
  </rv>
  <rv s="0">
    <v>1</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el r:id="rId2"/>
</richValueRe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4.xml"/><Relationship Id="rId1" Type="http://schemas.openxmlformats.org/officeDocument/2006/relationships/printerSettings" Target="../printerSettings/printerSettings11.bin"/><Relationship Id="rId4" Type="http://schemas.openxmlformats.org/officeDocument/2006/relationships/comments" Target="../comments1.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3.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5.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1.bin"/></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874A87-DD64-4C10-9974-E7F88A0E6A1C}">
  <sheetPr>
    <pageSetUpPr fitToPage="1"/>
  </sheetPr>
  <dimension ref="A5:I100"/>
  <sheetViews>
    <sheetView tabSelected="1" view="pageBreakPreview" topLeftCell="A71" zoomScale="80" zoomScaleNormal="93" zoomScaleSheetLayoutView="80" workbookViewId="0">
      <selection activeCell="A8" sqref="A8"/>
    </sheetView>
  </sheetViews>
  <sheetFormatPr baseColWidth="10" defaultColWidth="11.42578125" defaultRowHeight="14.25" x14ac:dyDescent="0.2"/>
  <cols>
    <col min="1" max="1" width="34" style="1707" customWidth="1"/>
    <col min="2" max="2" width="125.42578125" style="316" bestFit="1" customWidth="1"/>
    <col min="3" max="3" width="17.85546875" style="316" customWidth="1"/>
    <col min="4" max="4" width="2.5703125" style="316" customWidth="1"/>
    <col min="5" max="5" width="92" style="316" customWidth="1"/>
    <col min="6" max="6" width="22.42578125" style="316" customWidth="1"/>
    <col min="7" max="7" width="18.140625" style="326" customWidth="1"/>
    <col min="8" max="16384" width="11.42578125" style="316"/>
  </cols>
  <sheetData>
    <row r="5" spans="1:7" ht="14.25" customHeight="1" x14ac:dyDescent="0.2">
      <c r="A5" s="2357" t="s">
        <v>1142</v>
      </c>
      <c r="B5" s="2357"/>
      <c r="C5" s="2357"/>
      <c r="D5" s="2357"/>
      <c r="E5" s="2357"/>
      <c r="F5" s="2357"/>
      <c r="G5" s="2357"/>
    </row>
    <row r="6" spans="1:7" x14ac:dyDescent="0.2">
      <c r="A6" s="2357" t="s">
        <v>1067</v>
      </c>
      <c r="B6" s="2357"/>
      <c r="C6" s="2357"/>
      <c r="D6" s="2357"/>
      <c r="E6" s="2357"/>
      <c r="F6" s="2357"/>
      <c r="G6" s="2357"/>
    </row>
    <row r="7" spans="1:7" x14ac:dyDescent="0.2">
      <c r="A7" s="2358" t="s">
        <v>1259</v>
      </c>
      <c r="B7" s="2358"/>
      <c r="C7" s="2358"/>
      <c r="D7" s="2358"/>
      <c r="E7" s="2358"/>
      <c r="F7" s="2358"/>
      <c r="G7" s="2358"/>
    </row>
    <row r="8" spans="1:7" ht="30.75" customHeight="1" x14ac:dyDescent="0.2">
      <c r="A8" s="1664" t="s">
        <v>1068</v>
      </c>
      <c r="B8" s="1659" t="s">
        <v>1069</v>
      </c>
      <c r="C8" s="1664" t="s">
        <v>1070</v>
      </c>
      <c r="D8" s="1802"/>
      <c r="E8" s="1801" t="s">
        <v>1071</v>
      </c>
      <c r="F8" s="1664" t="s">
        <v>1072</v>
      </c>
      <c r="G8" s="1659" t="s">
        <v>1073</v>
      </c>
    </row>
    <row r="9" spans="1:7" x14ac:dyDescent="0.2">
      <c r="A9" s="1786" t="s">
        <v>1074</v>
      </c>
      <c r="B9" s="1641" t="s">
        <v>38</v>
      </c>
      <c r="C9" s="1642">
        <v>1</v>
      </c>
      <c r="D9" s="1643"/>
      <c r="E9" s="1641" t="s">
        <v>1075</v>
      </c>
      <c r="F9" s="1644">
        <f>AVERAGE(C9+C82)/2</f>
        <v>1</v>
      </c>
      <c r="G9" s="1644"/>
    </row>
    <row r="10" spans="1:7" x14ac:dyDescent="0.2">
      <c r="A10" s="1785"/>
      <c r="B10" s="1646" t="s">
        <v>50</v>
      </c>
      <c r="C10" s="1642">
        <v>1</v>
      </c>
      <c r="D10" s="1643"/>
      <c r="E10" s="1647" t="s">
        <v>1077</v>
      </c>
      <c r="F10" s="1644">
        <f>AVERAGE(C30+C35+C87+C94)/4</f>
        <v>0.87</v>
      </c>
      <c r="G10" s="1644">
        <v>0.19</v>
      </c>
    </row>
    <row r="11" spans="1:7" x14ac:dyDescent="0.2">
      <c r="A11" s="1785"/>
      <c r="B11" s="1646" t="s">
        <v>60</v>
      </c>
      <c r="C11" s="1642">
        <v>1</v>
      </c>
      <c r="D11" s="1643"/>
      <c r="E11" s="1647" t="s">
        <v>1078</v>
      </c>
      <c r="F11" s="1644">
        <f>AVERAGE(C10)/1</f>
        <v>1</v>
      </c>
      <c r="G11" s="1644">
        <v>0.05</v>
      </c>
    </row>
    <row r="12" spans="1:7" ht="14.25" customHeight="1" x14ac:dyDescent="0.2">
      <c r="A12" s="1785"/>
      <c r="B12" s="1654" t="s">
        <v>61</v>
      </c>
      <c r="C12" s="1642">
        <v>1</v>
      </c>
      <c r="D12" s="1643"/>
      <c r="E12" s="1648" t="s">
        <v>1079</v>
      </c>
      <c r="F12" s="1644">
        <f>AVERAGE(C12)/1</f>
        <v>1</v>
      </c>
      <c r="G12" s="1649"/>
    </row>
    <row r="13" spans="1:7" ht="18.75" customHeight="1" x14ac:dyDescent="0.2">
      <c r="A13" s="1785"/>
      <c r="B13" s="1720" t="s">
        <v>60</v>
      </c>
      <c r="C13" s="1718">
        <v>1</v>
      </c>
      <c r="D13" s="1643"/>
      <c r="E13" s="1647" t="s">
        <v>1080</v>
      </c>
      <c r="F13" s="1644">
        <f>AVERAGE(C46+C49+C51)/3</f>
        <v>0.98666666666666669</v>
      </c>
      <c r="G13" s="1650">
        <v>0.01</v>
      </c>
    </row>
    <row r="14" spans="1:7" x14ac:dyDescent="0.2">
      <c r="A14" s="1785"/>
      <c r="B14" s="1721"/>
      <c r="C14" s="1719"/>
      <c r="D14" s="1643"/>
      <c r="E14" s="1647" t="s">
        <v>1082</v>
      </c>
      <c r="F14" s="1644">
        <f>AVERAGE(C14+C30+C58)/3</f>
        <v>0.66666666666666663</v>
      </c>
      <c r="G14" s="1650">
        <v>0.33</v>
      </c>
    </row>
    <row r="15" spans="1:7" x14ac:dyDescent="0.2">
      <c r="A15" s="1785"/>
      <c r="B15" s="1716" t="s">
        <v>69</v>
      </c>
      <c r="C15" s="1718">
        <v>1</v>
      </c>
      <c r="D15" s="1643"/>
      <c r="E15" s="1648" t="s">
        <v>1083</v>
      </c>
      <c r="F15" s="1644">
        <f>AVERAGE(C12)/1</f>
        <v>1</v>
      </c>
      <c r="G15" s="1644"/>
    </row>
    <row r="16" spans="1:7" x14ac:dyDescent="0.2">
      <c r="A16" s="1784"/>
      <c r="B16" s="1717"/>
      <c r="C16" s="1719"/>
      <c r="D16" s="1643"/>
      <c r="E16" s="1648" t="s">
        <v>1084</v>
      </c>
      <c r="F16" s="1644">
        <f>AVERAGE(C15)/1</f>
        <v>1</v>
      </c>
      <c r="G16" s="1649"/>
    </row>
    <row r="17" spans="1:7" x14ac:dyDescent="0.2">
      <c r="A17" s="1800"/>
      <c r="B17" s="1643"/>
      <c r="C17" s="1653"/>
      <c r="D17" s="1643"/>
      <c r="E17" s="1654" t="s">
        <v>1258</v>
      </c>
      <c r="F17" s="1644">
        <f>AVERAGE(C21)/1</f>
        <v>0.96</v>
      </c>
      <c r="G17" s="1650">
        <v>0.04</v>
      </c>
    </row>
    <row r="18" spans="1:7" ht="20.25" customHeight="1" x14ac:dyDescent="0.2">
      <c r="A18" s="1786" t="s">
        <v>1086</v>
      </c>
      <c r="B18" s="1720" t="s">
        <v>83</v>
      </c>
      <c r="C18" s="1718">
        <v>0.82</v>
      </c>
      <c r="D18" s="1643"/>
      <c r="E18" s="1654" t="s">
        <v>1088</v>
      </c>
      <c r="F18" s="1644">
        <f>AVERAGE(C23)/1</f>
        <v>0.99</v>
      </c>
      <c r="G18" s="1650">
        <v>0.01</v>
      </c>
    </row>
    <row r="19" spans="1:7" ht="6" customHeight="1" x14ac:dyDescent="0.2">
      <c r="A19" s="1785"/>
      <c r="B19" s="1721"/>
      <c r="C19" s="1719"/>
      <c r="D19" s="1643"/>
      <c r="E19" s="1654" t="s">
        <v>1089</v>
      </c>
      <c r="F19" s="1644">
        <f>AVERAGE(C80)/1</f>
        <v>1</v>
      </c>
      <c r="G19" s="1644"/>
    </row>
    <row r="20" spans="1:7" x14ac:dyDescent="0.2">
      <c r="A20" s="1785"/>
      <c r="B20" s="1646" t="s">
        <v>99</v>
      </c>
      <c r="C20" s="1642">
        <v>0.77</v>
      </c>
      <c r="D20" s="1643"/>
      <c r="E20" s="1654" t="s">
        <v>1090</v>
      </c>
      <c r="F20" s="1644">
        <f>AVERAGE(C37+C44)/2</f>
        <v>1</v>
      </c>
      <c r="G20" s="1655"/>
    </row>
    <row r="21" spans="1:7" x14ac:dyDescent="0.2">
      <c r="A21" s="1785"/>
      <c r="B21" s="1654" t="s">
        <v>1085</v>
      </c>
      <c r="C21" s="1642">
        <v>0.96</v>
      </c>
      <c r="D21" s="1643"/>
      <c r="E21" s="1656" t="s">
        <v>1092</v>
      </c>
      <c r="F21" s="1650">
        <f>AVERAGE(C39+C41)/2</f>
        <v>1</v>
      </c>
      <c r="G21" s="1650"/>
    </row>
    <row r="22" spans="1:7" ht="16.5" customHeight="1" x14ac:dyDescent="0.2">
      <c r="A22" s="1785"/>
      <c r="B22" s="1654" t="s">
        <v>142</v>
      </c>
      <c r="C22" s="1642">
        <v>0.3</v>
      </c>
      <c r="D22" s="1643"/>
      <c r="E22" s="1657" t="s">
        <v>1093</v>
      </c>
      <c r="F22" s="1658" t="s">
        <v>1072</v>
      </c>
      <c r="G22" s="1659" t="s">
        <v>1073</v>
      </c>
    </row>
    <row r="23" spans="1:7" ht="12" customHeight="1" x14ac:dyDescent="0.2">
      <c r="A23" s="1784"/>
      <c r="B23" s="1654" t="s">
        <v>107</v>
      </c>
      <c r="C23" s="1642">
        <v>0.99</v>
      </c>
      <c r="D23" s="1643"/>
      <c r="E23" s="1661" t="s">
        <v>1095</v>
      </c>
      <c r="F23" s="1644">
        <f>AVERAGE(C67+C61+C63+C65)/4</f>
        <v>1</v>
      </c>
      <c r="G23" s="1649"/>
    </row>
    <row r="24" spans="1:7" ht="21.75" customHeight="1" x14ac:dyDescent="0.2">
      <c r="A24" s="1800"/>
      <c r="B24" s="1643"/>
      <c r="C24" s="1653"/>
      <c r="D24" s="1643"/>
      <c r="E24" s="1662" t="s">
        <v>1097</v>
      </c>
      <c r="F24" s="1644">
        <f>C56</f>
        <v>1</v>
      </c>
      <c r="G24" s="1649"/>
    </row>
    <row r="25" spans="1:7" ht="27" customHeight="1" x14ac:dyDescent="0.65">
      <c r="A25" s="2351" t="s">
        <v>1094</v>
      </c>
      <c r="B25" s="1646" t="s">
        <v>216</v>
      </c>
      <c r="C25" s="1642">
        <v>1</v>
      </c>
      <c r="D25" s="1660"/>
      <c r="E25" s="1663" t="s">
        <v>1098</v>
      </c>
      <c r="F25" s="1644">
        <f>AVERAGE(C54)/1</f>
        <v>1</v>
      </c>
      <c r="G25" s="1644"/>
    </row>
    <row r="26" spans="1:7" ht="18" customHeight="1" x14ac:dyDescent="0.2">
      <c r="A26" s="2352"/>
      <c r="B26" s="1724" t="s">
        <v>244</v>
      </c>
      <c r="C26" s="1722">
        <v>1</v>
      </c>
      <c r="D26" s="1643"/>
      <c r="E26" s="1657" t="s">
        <v>1099</v>
      </c>
      <c r="F26" s="1664"/>
      <c r="G26" s="1659" t="s">
        <v>1073</v>
      </c>
    </row>
    <row r="27" spans="1:7" ht="15" hidden="1" customHeight="1" x14ac:dyDescent="0.2">
      <c r="A27" s="2352"/>
      <c r="B27" s="1725"/>
      <c r="C27" s="1727"/>
      <c r="D27" s="1643"/>
      <c r="E27" s="1666" t="s">
        <v>1100</v>
      </c>
      <c r="F27" s="1667">
        <f>AVERAGE(C71+C78)/2</f>
        <v>1</v>
      </c>
      <c r="G27" s="1668"/>
    </row>
    <row r="28" spans="1:7" ht="15" hidden="1" customHeight="1" x14ac:dyDescent="0.2">
      <c r="A28" s="2353"/>
      <c r="B28" s="1726"/>
      <c r="C28" s="1723"/>
      <c r="D28" s="1643"/>
      <c r="E28" s="1648" t="s">
        <v>1102</v>
      </c>
      <c r="F28" s="1644">
        <f>AVERAGE(C26+C70+C74+C77)/4</f>
        <v>1</v>
      </c>
      <c r="G28" s="1644"/>
    </row>
    <row r="29" spans="1:7" x14ac:dyDescent="0.2">
      <c r="A29" s="1702"/>
      <c r="B29" s="1643"/>
      <c r="C29" s="1653"/>
      <c r="D29" s="1643"/>
      <c r="E29" s="1647" t="s">
        <v>1103</v>
      </c>
      <c r="F29" s="1644">
        <f>AVERAGE(C78+C71)/2</f>
        <v>1</v>
      </c>
      <c r="G29" s="1644"/>
    </row>
    <row r="30" spans="1:7" x14ac:dyDescent="0.2">
      <c r="A30" s="1799" t="s">
        <v>1101</v>
      </c>
      <c r="B30" s="1720" t="s">
        <v>1076</v>
      </c>
      <c r="C30" s="1798">
        <v>1</v>
      </c>
      <c r="D30" s="1643"/>
      <c r="E30" s="1647" t="s">
        <v>1104</v>
      </c>
      <c r="F30" s="1644">
        <f>AVERAGE(C26)/1</f>
        <v>1</v>
      </c>
      <c r="G30" s="1649"/>
    </row>
    <row r="31" spans="1:7" x14ac:dyDescent="0.2">
      <c r="A31" s="1797"/>
      <c r="B31" s="1728"/>
      <c r="C31" s="1796"/>
      <c r="D31" s="1643"/>
      <c r="E31" s="1647" t="s">
        <v>1105</v>
      </c>
      <c r="F31" s="1644">
        <f>AVERAGE(C53)/1</f>
        <v>1</v>
      </c>
      <c r="G31" s="1672"/>
    </row>
    <row r="32" spans="1:7" x14ac:dyDescent="0.2">
      <c r="A32" s="1797"/>
      <c r="B32" s="1728"/>
      <c r="C32" s="1796"/>
      <c r="D32" s="1643"/>
      <c r="F32" s="1673"/>
    </row>
    <row r="33" spans="1:9" ht="15.75" x14ac:dyDescent="0.2">
      <c r="A33" s="1795"/>
      <c r="B33" s="1721"/>
      <c r="C33" s="1794"/>
      <c r="D33" s="1643"/>
      <c r="E33" s="1793" t="s">
        <v>1107</v>
      </c>
      <c r="F33" s="1792">
        <f>AVERAGE(F9:F32)</f>
        <v>0.97492063492063508</v>
      </c>
      <c r="G33" s="1791"/>
    </row>
    <row r="34" spans="1:9" x14ac:dyDescent="0.2">
      <c r="A34" s="1702"/>
      <c r="B34" s="1643"/>
      <c r="C34" s="1653"/>
      <c r="D34" s="1643"/>
    </row>
    <row r="35" spans="1:9" x14ac:dyDescent="0.2">
      <c r="A35" s="1773" t="s">
        <v>1106</v>
      </c>
      <c r="B35" s="1646" t="s">
        <v>1076</v>
      </c>
      <c r="C35" s="1642">
        <v>0.92</v>
      </c>
      <c r="D35" s="1643"/>
      <c r="H35" s="1678"/>
      <c r="I35" s="1679"/>
    </row>
    <row r="36" spans="1:9" x14ac:dyDescent="0.2">
      <c r="A36" s="1702"/>
      <c r="B36" s="1643"/>
      <c r="C36" s="1680"/>
      <c r="D36" s="1643"/>
    </row>
    <row r="37" spans="1:9" ht="13.5" customHeight="1" x14ac:dyDescent="0.2">
      <c r="A37" s="1789" t="s">
        <v>1108</v>
      </c>
      <c r="B37" s="1654" t="s">
        <v>1253</v>
      </c>
      <c r="C37" s="1642">
        <v>1</v>
      </c>
      <c r="D37" s="1643"/>
    </row>
    <row r="38" spans="1:9" x14ac:dyDescent="0.2">
      <c r="A38" s="1702"/>
      <c r="B38" s="1643"/>
      <c r="C38" s="1680"/>
      <c r="D38" s="1643"/>
    </row>
    <row r="39" spans="1:9" ht="29.25" customHeight="1" x14ac:dyDescent="0.2">
      <c r="A39" s="1773" t="s">
        <v>1110</v>
      </c>
      <c r="B39" s="1654" t="s">
        <v>1253</v>
      </c>
      <c r="C39" s="1642">
        <v>1</v>
      </c>
      <c r="D39" s="1643"/>
    </row>
    <row r="40" spans="1:9" x14ac:dyDescent="0.2">
      <c r="A40" s="1702"/>
      <c r="B40" s="1643"/>
      <c r="C40" s="1680"/>
      <c r="D40" s="1643"/>
    </row>
    <row r="41" spans="1:9" ht="28.5" x14ac:dyDescent="0.2">
      <c r="A41" s="1790" t="s">
        <v>1112</v>
      </c>
      <c r="B41" s="1654" t="s">
        <v>1253</v>
      </c>
      <c r="C41" s="1642">
        <v>1</v>
      </c>
      <c r="D41" s="1643"/>
    </row>
    <row r="42" spans="1:9" x14ac:dyDescent="0.2">
      <c r="A42" s="1783"/>
      <c r="B42" s="1643"/>
      <c r="C42" s="1680"/>
      <c r="D42" s="1643"/>
    </row>
    <row r="43" spans="1:9" ht="20.25" customHeight="1" x14ac:dyDescent="0.2">
      <c r="A43" s="1664" t="s">
        <v>1068</v>
      </c>
      <c r="B43" s="1659" t="s">
        <v>1069</v>
      </c>
      <c r="C43" s="1664" t="s">
        <v>1070</v>
      </c>
      <c r="D43" s="1643"/>
    </row>
    <row r="44" spans="1:9" x14ac:dyDescent="0.2">
      <c r="A44" s="1790" t="s">
        <v>1113</v>
      </c>
      <c r="B44" s="1654" t="s">
        <v>1253</v>
      </c>
      <c r="C44" s="1642">
        <v>1</v>
      </c>
      <c r="D44" s="1643"/>
    </row>
    <row r="45" spans="1:9" x14ac:dyDescent="0.2">
      <c r="A45" s="1783"/>
      <c r="B45" s="1643"/>
      <c r="C45" s="1680"/>
      <c r="D45" s="1643"/>
    </row>
    <row r="46" spans="1:9" ht="28.5" customHeight="1" x14ac:dyDescent="0.25">
      <c r="A46" s="1776" t="s">
        <v>251</v>
      </c>
      <c r="B46" s="1720" t="s">
        <v>1114</v>
      </c>
      <c r="C46" s="1722">
        <v>1</v>
      </c>
      <c r="D46" s="1643"/>
      <c r="E46" s="202"/>
      <c r="F46" s="202"/>
      <c r="G46" s="1686"/>
    </row>
    <row r="47" spans="1:9" ht="0.75" customHeight="1" x14ac:dyDescent="0.2">
      <c r="A47" s="1775"/>
      <c r="B47" s="1721"/>
      <c r="C47" s="1723"/>
      <c r="D47" s="1643"/>
    </row>
    <row r="48" spans="1:9" ht="9.75" customHeight="1" x14ac:dyDescent="0.2">
      <c r="A48" s="1783"/>
      <c r="B48" s="1643"/>
      <c r="C48" s="1680"/>
      <c r="D48" s="1643"/>
    </row>
    <row r="49" spans="1:8" x14ac:dyDescent="0.2">
      <c r="A49" s="1790" t="s">
        <v>1115</v>
      </c>
      <c r="B49" s="1646" t="s">
        <v>1114</v>
      </c>
      <c r="C49" s="1642">
        <v>0.97</v>
      </c>
      <c r="D49" s="1643"/>
    </row>
    <row r="50" spans="1:8" ht="19.5" customHeight="1" x14ac:dyDescent="0.2">
      <c r="A50" s="1783"/>
      <c r="B50" s="1643"/>
      <c r="C50" s="1680"/>
      <c r="D50" s="1643"/>
    </row>
    <row r="51" spans="1:8" x14ac:dyDescent="0.2">
      <c r="A51" s="1790" t="s">
        <v>1116</v>
      </c>
      <c r="B51" s="1646" t="s">
        <v>1114</v>
      </c>
      <c r="C51" s="1642">
        <v>0.99</v>
      </c>
      <c r="D51" s="1643"/>
    </row>
    <row r="52" spans="1:8" x14ac:dyDescent="0.2">
      <c r="A52" s="1783"/>
      <c r="B52" s="1643"/>
      <c r="C52" s="1643"/>
      <c r="D52" s="1643"/>
    </row>
    <row r="53" spans="1:8" ht="18" customHeight="1" x14ac:dyDescent="0.2">
      <c r="A53" s="1782" t="s">
        <v>546</v>
      </c>
      <c r="B53" s="1647" t="s">
        <v>1117</v>
      </c>
      <c r="C53" s="1642">
        <v>1</v>
      </c>
      <c r="D53" s="1643"/>
    </row>
    <row r="54" spans="1:8" x14ac:dyDescent="0.2">
      <c r="A54" s="1781"/>
      <c r="B54" s="1689" t="s">
        <v>1252</v>
      </c>
      <c r="C54" s="1642">
        <v>1</v>
      </c>
      <c r="D54" s="1643"/>
    </row>
    <row r="55" spans="1:8" x14ac:dyDescent="0.2">
      <c r="A55" s="1783"/>
      <c r="B55" s="1643"/>
      <c r="C55" s="1643"/>
      <c r="D55" s="1643"/>
    </row>
    <row r="56" spans="1:8" ht="12.75" customHeight="1" x14ac:dyDescent="0.2">
      <c r="A56" s="1789" t="s">
        <v>1119</v>
      </c>
      <c r="B56" s="1689" t="s">
        <v>1251</v>
      </c>
      <c r="C56" s="1642">
        <v>1</v>
      </c>
      <c r="D56" s="1643"/>
    </row>
    <row r="57" spans="1:8" x14ac:dyDescent="0.2">
      <c r="A57" s="1783"/>
      <c r="B57" s="1643"/>
      <c r="C57" s="1690"/>
      <c r="D57" s="1643"/>
    </row>
    <row r="58" spans="1:8" ht="20.25" customHeight="1" x14ac:dyDescent="0.2">
      <c r="A58" s="1782" t="s">
        <v>647</v>
      </c>
      <c r="B58" s="1720" t="s">
        <v>1081</v>
      </c>
      <c r="C58" s="1722">
        <v>1</v>
      </c>
      <c r="D58" s="1643"/>
    </row>
    <row r="59" spans="1:8" ht="2.25" customHeight="1" x14ac:dyDescent="0.2">
      <c r="A59" s="1781"/>
      <c r="B59" s="1721"/>
      <c r="C59" s="1723"/>
      <c r="D59" s="1643"/>
    </row>
    <row r="60" spans="1:8" ht="15" customHeight="1" x14ac:dyDescent="0.2">
      <c r="A60" s="1702"/>
      <c r="B60" s="1643"/>
      <c r="C60" s="1643"/>
      <c r="D60" s="1643"/>
    </row>
    <row r="61" spans="1:8" ht="28.5" customHeight="1" x14ac:dyDescent="0.25">
      <c r="A61" s="1773" t="s">
        <v>1121</v>
      </c>
      <c r="B61" s="1663" t="s">
        <v>1250</v>
      </c>
      <c r="C61" s="1691">
        <v>1</v>
      </c>
      <c r="D61" s="1643"/>
      <c r="H61" s="202"/>
    </row>
    <row r="62" spans="1:8" x14ac:dyDescent="0.2">
      <c r="A62" s="1702"/>
      <c r="B62" s="1692"/>
      <c r="C62" s="1643"/>
      <c r="D62" s="1643"/>
    </row>
    <row r="63" spans="1:8" ht="30.75" customHeight="1" x14ac:dyDescent="0.2">
      <c r="A63" s="1773" t="s">
        <v>1123</v>
      </c>
      <c r="B63" s="1663" t="s">
        <v>1250</v>
      </c>
      <c r="C63" s="1642">
        <v>1</v>
      </c>
      <c r="D63" s="1643"/>
    </row>
    <row r="64" spans="1:8" x14ac:dyDescent="0.2">
      <c r="A64" s="1702"/>
      <c r="B64" s="1692"/>
      <c r="C64" s="1643"/>
      <c r="D64" s="1643"/>
    </row>
    <row r="65" spans="1:4" ht="28.5" x14ac:dyDescent="0.2">
      <c r="A65" s="1773" t="s">
        <v>1124</v>
      </c>
      <c r="B65" s="1663" t="s">
        <v>1250</v>
      </c>
      <c r="C65" s="1642">
        <v>1</v>
      </c>
      <c r="D65" s="1643"/>
    </row>
    <row r="66" spans="1:4" ht="15" customHeight="1" x14ac:dyDescent="0.2">
      <c r="A66" s="1702"/>
      <c r="B66" s="1643"/>
      <c r="C66" s="1643"/>
      <c r="D66" s="1643"/>
    </row>
    <row r="67" spans="1:4" x14ac:dyDescent="0.2">
      <c r="A67" s="1782" t="s">
        <v>1125</v>
      </c>
      <c r="B67" s="1788" t="s">
        <v>1250</v>
      </c>
      <c r="C67" s="1722">
        <v>1</v>
      </c>
      <c r="D67" s="1643"/>
    </row>
    <row r="68" spans="1:4" x14ac:dyDescent="0.2">
      <c r="A68" s="1781"/>
      <c r="B68" s="1787"/>
      <c r="C68" s="1723"/>
      <c r="D68" s="1643"/>
    </row>
    <row r="69" spans="1:4" x14ac:dyDescent="0.2">
      <c r="A69" s="1783"/>
      <c r="B69" s="1643"/>
      <c r="C69" s="1643"/>
      <c r="D69" s="1643"/>
    </row>
    <row r="70" spans="1:4" ht="21" customHeight="1" x14ac:dyDescent="0.2">
      <c r="A70" s="1786" t="s">
        <v>1126</v>
      </c>
      <c r="B70" s="1648" t="s">
        <v>1246</v>
      </c>
      <c r="C70" s="1642">
        <v>1</v>
      </c>
      <c r="D70" s="1643"/>
    </row>
    <row r="71" spans="1:4" x14ac:dyDescent="0.2">
      <c r="A71" s="1785"/>
      <c r="B71" s="1780" t="s">
        <v>1245</v>
      </c>
      <c r="C71" s="1722">
        <v>1</v>
      </c>
      <c r="D71" s="1643"/>
    </row>
    <row r="72" spans="1:4" ht="7.5" customHeight="1" x14ac:dyDescent="0.2">
      <c r="A72" s="1784"/>
      <c r="B72" s="1779"/>
      <c r="C72" s="1723"/>
      <c r="D72" s="1643"/>
    </row>
    <row r="73" spans="1:4" x14ac:dyDescent="0.2">
      <c r="A73" s="1783"/>
      <c r="B73" s="1643"/>
      <c r="C73" s="1643"/>
      <c r="D73" s="1643"/>
    </row>
    <row r="74" spans="1:4" ht="16.5" customHeight="1" x14ac:dyDescent="0.2">
      <c r="A74" s="1782" t="s">
        <v>1128</v>
      </c>
      <c r="B74" s="1648" t="s">
        <v>1249</v>
      </c>
      <c r="C74" s="1642">
        <v>1</v>
      </c>
      <c r="D74" s="1643"/>
    </row>
    <row r="75" spans="1:4" x14ac:dyDescent="0.2">
      <c r="A75" s="1781"/>
      <c r="B75" s="1648" t="s">
        <v>1248</v>
      </c>
      <c r="C75" s="1642">
        <v>1</v>
      </c>
      <c r="D75" s="1643"/>
    </row>
    <row r="76" spans="1:4" x14ac:dyDescent="0.2">
      <c r="A76" s="1783"/>
      <c r="B76" s="1643"/>
      <c r="C76" s="1643"/>
      <c r="D76" s="1643"/>
    </row>
    <row r="77" spans="1:4" ht="14.25" customHeight="1" x14ac:dyDescent="0.2">
      <c r="A77" s="2354" t="s">
        <v>1129</v>
      </c>
      <c r="B77" s="1648" t="s">
        <v>1246</v>
      </c>
      <c r="C77" s="1642">
        <v>1</v>
      </c>
      <c r="D77" s="1643"/>
    </row>
    <row r="78" spans="1:4" ht="12.75" customHeight="1" x14ac:dyDescent="0.2">
      <c r="A78" s="2355"/>
      <c r="B78" s="1780" t="s">
        <v>1245</v>
      </c>
      <c r="C78" s="1642">
        <v>1</v>
      </c>
      <c r="D78" s="1643"/>
    </row>
    <row r="79" spans="1:4" ht="2.25" customHeight="1" x14ac:dyDescent="0.2">
      <c r="A79" s="2356"/>
      <c r="B79" s="1779"/>
      <c r="C79" s="1653"/>
      <c r="D79" s="1643"/>
    </row>
    <row r="80" spans="1:4" x14ac:dyDescent="0.2">
      <c r="A80" s="1773" t="s">
        <v>1130</v>
      </c>
      <c r="B80" s="1654" t="s">
        <v>1131</v>
      </c>
      <c r="C80" s="1642">
        <v>1</v>
      </c>
      <c r="D80" s="1643"/>
    </row>
    <row r="81" spans="1:4" ht="20.25" customHeight="1" x14ac:dyDescent="0.2">
      <c r="A81" s="1664" t="s">
        <v>1068</v>
      </c>
      <c r="B81" s="1659" t="s">
        <v>1069</v>
      </c>
      <c r="C81" s="1664" t="s">
        <v>1070</v>
      </c>
      <c r="D81" s="1643"/>
    </row>
    <row r="82" spans="1:4" ht="31.5" customHeight="1" x14ac:dyDescent="0.2">
      <c r="A82" s="1776" t="s">
        <v>1132</v>
      </c>
      <c r="B82" s="1778" t="s">
        <v>83</v>
      </c>
      <c r="C82" s="1722">
        <v>1</v>
      </c>
      <c r="D82" s="1643"/>
    </row>
    <row r="83" spans="1:4" ht="19.5" customHeight="1" x14ac:dyDescent="0.2">
      <c r="A83" s="1775"/>
      <c r="B83" s="1777"/>
      <c r="C83" s="1723"/>
      <c r="D83" s="1643"/>
    </row>
    <row r="84" spans="1:4" ht="15.75" customHeight="1" x14ac:dyDescent="0.2">
      <c r="A84" s="1702"/>
      <c r="B84" s="1643"/>
      <c r="C84" s="1690"/>
      <c r="D84" s="1643"/>
    </row>
    <row r="85" spans="1:4" x14ac:dyDescent="0.2">
      <c r="A85" s="1773" t="s">
        <v>1133</v>
      </c>
      <c r="B85" s="1646" t="s">
        <v>1247</v>
      </c>
      <c r="C85" s="1693">
        <v>0.56000000000000005</v>
      </c>
      <c r="D85" s="1643"/>
    </row>
    <row r="86" spans="1:4" x14ac:dyDescent="0.2">
      <c r="A86" s="1702"/>
      <c r="B86" s="1643"/>
      <c r="C86" s="1643"/>
      <c r="D86" s="1643"/>
    </row>
    <row r="87" spans="1:4" ht="28.5" x14ac:dyDescent="0.2">
      <c r="A87" s="1773" t="s">
        <v>1134</v>
      </c>
      <c r="B87" s="1646" t="s">
        <v>1076</v>
      </c>
      <c r="C87" s="1693">
        <v>1</v>
      </c>
      <c r="D87" s="1643"/>
    </row>
    <row r="88" spans="1:4" x14ac:dyDescent="0.2">
      <c r="A88" s="1702"/>
      <c r="B88" s="1698"/>
      <c r="C88" s="1699"/>
      <c r="D88" s="1643"/>
    </row>
    <row r="89" spans="1:4" x14ac:dyDescent="0.2">
      <c r="A89" s="1776" t="s">
        <v>1135</v>
      </c>
      <c r="B89" s="1648" t="s">
        <v>1246</v>
      </c>
      <c r="C89" s="1693">
        <v>0.25</v>
      </c>
      <c r="D89" s="1643"/>
    </row>
    <row r="90" spans="1:4" x14ac:dyDescent="0.2">
      <c r="A90" s="1775"/>
      <c r="B90" s="1648" t="s">
        <v>1245</v>
      </c>
      <c r="C90" s="1693">
        <v>0.25</v>
      </c>
      <c r="D90" s="1643"/>
    </row>
    <row r="91" spans="1:4" x14ac:dyDescent="0.2">
      <c r="A91" s="1702"/>
      <c r="B91" s="1698"/>
      <c r="C91" s="1699"/>
      <c r="D91" s="1643"/>
    </row>
    <row r="92" spans="1:4" x14ac:dyDescent="0.2">
      <c r="A92" s="1774" t="s">
        <v>1136</v>
      </c>
      <c r="B92" s="1654" t="s">
        <v>1244</v>
      </c>
      <c r="C92" s="1701">
        <v>0.94</v>
      </c>
      <c r="D92" s="1643"/>
    </row>
    <row r="93" spans="1:4" x14ac:dyDescent="0.2">
      <c r="A93" s="1702"/>
      <c r="B93" s="1698"/>
      <c r="C93" s="1699"/>
      <c r="D93" s="1643"/>
    </row>
    <row r="94" spans="1:4" x14ac:dyDescent="0.2">
      <c r="A94" s="1773" t="s">
        <v>1137</v>
      </c>
      <c r="B94" s="1646" t="s">
        <v>1076</v>
      </c>
      <c r="C94" s="1693">
        <v>0.56000000000000005</v>
      </c>
      <c r="D94" s="1643"/>
    </row>
    <row r="95" spans="1:4" ht="15.75" customHeight="1" x14ac:dyDescent="0.2">
      <c r="A95" s="1703" t="s">
        <v>1138</v>
      </c>
      <c r="B95" s="1703"/>
    </row>
    <row r="96" spans="1:4" ht="13.5" customHeight="1" x14ac:dyDescent="0.2">
      <c r="A96" s="1704" t="s">
        <v>1139</v>
      </c>
      <c r="B96" s="1704"/>
    </row>
    <row r="97" spans="1:1" x14ac:dyDescent="0.2">
      <c r="A97" s="1705" t="s">
        <v>1257</v>
      </c>
    </row>
    <row r="98" spans="1:1" x14ac:dyDescent="0.2">
      <c r="A98" s="1706"/>
    </row>
    <row r="100" spans="1:1" ht="15.75" customHeight="1" x14ac:dyDescent="0.2"/>
  </sheetData>
  <mergeCells count="39">
    <mergeCell ref="A5:G5"/>
    <mergeCell ref="A6:G6"/>
    <mergeCell ref="A7:G7"/>
    <mergeCell ref="C13:C14"/>
    <mergeCell ref="B15:B16"/>
    <mergeCell ref="C15:C16"/>
    <mergeCell ref="B26:B28"/>
    <mergeCell ref="C26:C28"/>
    <mergeCell ref="A30:A33"/>
    <mergeCell ref="B30:B33"/>
    <mergeCell ref="C30:C33"/>
    <mergeCell ref="A9:A16"/>
    <mergeCell ref="B13:B14"/>
    <mergeCell ref="A58:A59"/>
    <mergeCell ref="A67:A68"/>
    <mergeCell ref="A70:A72"/>
    <mergeCell ref="A74:A75"/>
    <mergeCell ref="A18:A23"/>
    <mergeCell ref="A25:A28"/>
    <mergeCell ref="A77:A79"/>
    <mergeCell ref="A95:B95"/>
    <mergeCell ref="A96:B96"/>
    <mergeCell ref="B18:B19"/>
    <mergeCell ref="C18:C19"/>
    <mergeCell ref="B46:B47"/>
    <mergeCell ref="A46:A47"/>
    <mergeCell ref="C46:C47"/>
    <mergeCell ref="B58:B59"/>
    <mergeCell ref="C58:C59"/>
    <mergeCell ref="A53:A54"/>
    <mergeCell ref="A89:A90"/>
    <mergeCell ref="B67:B68"/>
    <mergeCell ref="C67:C68"/>
    <mergeCell ref="B71:B72"/>
    <mergeCell ref="C71:C72"/>
    <mergeCell ref="B78:B79"/>
    <mergeCell ref="B82:B83"/>
    <mergeCell ref="C82:C83"/>
    <mergeCell ref="A82:A83"/>
  </mergeCells>
  <pageMargins left="0.70866141732283472" right="0.70866141732283472" top="0.74803149606299213" bottom="0.74803149606299213" header="0.31496062992125984" footer="0.31496062992125984"/>
  <pageSetup paperSize="5" scale="51" fitToHeight="0" orientation="landscape" r:id="rId1"/>
  <rowBreaks count="1" manualBreakCount="1">
    <brk id="53" max="6"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E57038-2673-441A-AB05-BEFB1ECD82F9}">
  <dimension ref="A3:Z38"/>
  <sheetViews>
    <sheetView showGridLines="0" topLeftCell="A19" zoomScale="70" zoomScaleNormal="70" workbookViewId="0">
      <selection activeCell="E18" sqref="E18:E24"/>
    </sheetView>
  </sheetViews>
  <sheetFormatPr baseColWidth="10" defaultColWidth="11.42578125" defaultRowHeight="15" x14ac:dyDescent="0.25"/>
  <cols>
    <col min="1" max="1" width="3.85546875" style="135" customWidth="1"/>
    <col min="2" max="2" width="7.42578125" style="135" customWidth="1"/>
    <col min="3" max="3" width="29.5703125" style="135" hidden="1" customWidth="1"/>
    <col min="4" max="5" width="29.5703125" style="135" customWidth="1"/>
    <col min="6" max="6" width="30.28515625" style="135" customWidth="1"/>
    <col min="7" max="7" width="82.5703125" style="135" customWidth="1"/>
    <col min="8" max="8" width="8.5703125" style="137" customWidth="1"/>
    <col min="9" max="9" width="9.140625" style="137" customWidth="1"/>
    <col min="10" max="10" width="7.7109375" style="137" customWidth="1"/>
    <col min="11" max="11" width="7.5703125" style="137" customWidth="1"/>
    <col min="12" max="12" width="51" style="135" customWidth="1"/>
    <col min="13" max="13" width="21.42578125" style="135" customWidth="1"/>
    <col min="14" max="14" width="22.85546875" style="135" customWidth="1"/>
    <col min="15" max="15" width="14.85546875" style="135" customWidth="1"/>
    <col min="16" max="16" width="18.7109375" style="135" customWidth="1"/>
    <col min="17" max="18" width="22" style="135" customWidth="1"/>
    <col min="19" max="19" width="24" style="135" customWidth="1"/>
    <col min="20" max="20" width="43.28515625" style="135" customWidth="1"/>
    <col min="21" max="21" width="33.140625" style="135" customWidth="1"/>
    <col min="22" max="22" width="30.5703125" style="135" customWidth="1"/>
    <col min="23" max="16384" width="11.42578125" style="135"/>
  </cols>
  <sheetData>
    <row r="3" spans="1:26" ht="15.75" thickBot="1" x14ac:dyDescent="0.3">
      <c r="A3" s="206" t="s">
        <v>324</v>
      </c>
    </row>
    <row r="4" spans="1:26" ht="32.25" customHeight="1" thickBot="1" x14ac:dyDescent="0.3">
      <c r="B4" s="643"/>
      <c r="C4" s="644"/>
      <c r="D4" s="644"/>
      <c r="E4" s="644"/>
      <c r="F4" s="644"/>
      <c r="G4" s="645"/>
      <c r="H4" s="978" t="s">
        <v>0</v>
      </c>
      <c r="I4" s="979"/>
      <c r="J4" s="979"/>
      <c r="K4" s="979"/>
      <c r="L4" s="979"/>
      <c r="M4" s="979"/>
      <c r="N4" s="979"/>
      <c r="O4" s="980"/>
      <c r="P4" s="655" t="s">
        <v>1</v>
      </c>
      <c r="Q4" s="656"/>
      <c r="R4" s="656"/>
      <c r="S4" s="656"/>
      <c r="T4" s="656"/>
      <c r="U4" s="656"/>
      <c r="V4" s="657"/>
    </row>
    <row r="5" spans="1:26" ht="33" customHeight="1" thickBot="1" x14ac:dyDescent="0.3">
      <c r="B5" s="646"/>
      <c r="C5" s="647"/>
      <c r="D5" s="647"/>
      <c r="E5" s="647"/>
      <c r="F5" s="647"/>
      <c r="G5" s="648"/>
      <c r="H5" s="981" t="s">
        <v>2</v>
      </c>
      <c r="I5" s="982"/>
      <c r="J5" s="982"/>
      <c r="K5" s="982"/>
      <c r="L5" s="982"/>
      <c r="M5" s="982"/>
      <c r="N5" s="982"/>
      <c r="O5" s="983"/>
      <c r="P5" s="664" t="s">
        <v>325</v>
      </c>
      <c r="Q5" s="665"/>
      <c r="R5" s="665"/>
      <c r="S5" s="665"/>
      <c r="T5" s="665"/>
      <c r="U5" s="665"/>
      <c r="V5" s="666"/>
    </row>
    <row r="6" spans="1:26" ht="31.5" customHeight="1" thickBot="1" x14ac:dyDescent="0.3">
      <c r="B6" s="649"/>
      <c r="C6" s="650"/>
      <c r="D6" s="650"/>
      <c r="E6" s="650"/>
      <c r="F6" s="650"/>
      <c r="G6" s="651"/>
      <c r="H6" s="661"/>
      <c r="I6" s="662"/>
      <c r="J6" s="662"/>
      <c r="K6" s="662"/>
      <c r="L6" s="662"/>
      <c r="M6" s="662"/>
      <c r="N6" s="662"/>
      <c r="O6" s="663"/>
      <c r="P6" s="667" t="s">
        <v>4</v>
      </c>
      <c r="Q6" s="668"/>
      <c r="R6" s="668"/>
      <c r="S6" s="668"/>
      <c r="T6" s="668"/>
      <c r="U6" s="668"/>
      <c r="V6" s="669"/>
    </row>
    <row r="7" spans="1:26" ht="18" customHeight="1" thickBot="1" x14ac:dyDescent="0.3">
      <c r="L7" s="134"/>
      <c r="M7" s="134"/>
      <c r="N7" s="139"/>
      <c r="O7" s="139"/>
      <c r="P7" s="139"/>
      <c r="Q7" s="139"/>
      <c r="R7" s="139"/>
      <c r="S7" s="139"/>
      <c r="T7" s="139"/>
      <c r="U7" s="139"/>
      <c r="V7" s="139"/>
    </row>
    <row r="8" spans="1:26" ht="21.95" customHeight="1" thickBot="1" x14ac:dyDescent="0.3">
      <c r="B8" s="984" t="s">
        <v>5</v>
      </c>
      <c r="C8" s="985"/>
      <c r="D8" s="985"/>
      <c r="E8" s="985"/>
      <c r="F8" s="986"/>
      <c r="G8" s="987"/>
      <c r="H8" s="988" t="s">
        <v>326</v>
      </c>
      <c r="I8" s="989"/>
      <c r="J8" s="989"/>
      <c r="K8" s="989"/>
      <c r="L8" s="989"/>
      <c r="M8" s="989"/>
      <c r="N8" s="989"/>
      <c r="O8" s="990"/>
      <c r="P8" s="139"/>
      <c r="Q8" s="139"/>
      <c r="R8" s="139"/>
      <c r="S8" s="139"/>
      <c r="T8" s="139"/>
      <c r="U8" s="139"/>
      <c r="V8" s="139"/>
    </row>
    <row r="9" spans="1:26" ht="21.95" customHeight="1" thickBot="1" x14ac:dyDescent="0.3">
      <c r="B9" s="984" t="s">
        <v>7</v>
      </c>
      <c r="C9" s="985"/>
      <c r="D9" s="985"/>
      <c r="E9" s="985"/>
      <c r="F9" s="986"/>
      <c r="G9" s="987"/>
      <c r="H9" s="991">
        <v>2026</v>
      </c>
      <c r="I9" s="992"/>
      <c r="J9" s="992"/>
      <c r="K9" s="992"/>
      <c r="L9" s="992"/>
      <c r="M9" s="992"/>
      <c r="N9" s="992"/>
      <c r="O9" s="993"/>
      <c r="P9" s="139"/>
      <c r="Q9" s="139"/>
      <c r="R9" s="139"/>
      <c r="S9" s="139"/>
      <c r="T9" s="139"/>
      <c r="U9" s="139"/>
      <c r="V9" s="139"/>
    </row>
    <row r="10" spans="1:26" ht="21.95" customHeight="1" thickBot="1" x14ac:dyDescent="0.3">
      <c r="B10" s="984" t="s">
        <v>8</v>
      </c>
      <c r="C10" s="985"/>
      <c r="D10" s="985"/>
      <c r="E10" s="985"/>
      <c r="F10" s="986"/>
      <c r="G10" s="987"/>
      <c r="H10" s="994">
        <v>46112</v>
      </c>
      <c r="I10" s="995"/>
      <c r="J10" s="995"/>
      <c r="K10" s="995"/>
      <c r="L10" s="995"/>
      <c r="M10" s="995"/>
      <c r="N10" s="995"/>
      <c r="O10" s="996"/>
      <c r="P10" s="139"/>
      <c r="Q10" s="139"/>
      <c r="R10" s="139"/>
      <c r="S10" s="139"/>
      <c r="T10" s="139"/>
      <c r="U10" s="139"/>
      <c r="V10" s="139"/>
    </row>
    <row r="11" spans="1:26" ht="21.95" customHeight="1" thickBot="1" x14ac:dyDescent="0.3">
      <c r="B11" s="1001" t="s">
        <v>10</v>
      </c>
      <c r="C11" s="1002"/>
      <c r="D11" s="1002"/>
      <c r="E11" s="1002"/>
      <c r="F11" s="1003"/>
      <c r="G11" s="1004"/>
      <c r="H11" s="1005" t="s">
        <v>327</v>
      </c>
      <c r="I11" s="992"/>
      <c r="J11" s="992"/>
      <c r="K11" s="992"/>
      <c r="L11" s="992"/>
      <c r="M11" s="992"/>
      <c r="N11" s="992"/>
      <c r="O11" s="993"/>
      <c r="P11" s="139"/>
      <c r="Q11" s="139"/>
      <c r="R11" s="139"/>
      <c r="S11" s="139"/>
      <c r="T11" s="139"/>
      <c r="U11" s="139"/>
      <c r="V11" s="139"/>
    </row>
    <row r="12" spans="1:26" ht="10.5" customHeight="1" thickBot="1" x14ac:dyDescent="0.3">
      <c r="B12" s="140"/>
      <c r="C12" s="140"/>
      <c r="D12" s="140"/>
      <c r="E12" s="140"/>
      <c r="F12" s="140"/>
      <c r="G12" s="140"/>
      <c r="H12" s="142"/>
      <c r="I12" s="142"/>
      <c r="J12" s="142"/>
      <c r="K12" s="207"/>
      <c r="L12" s="134"/>
      <c r="M12" s="134"/>
      <c r="N12" s="134"/>
      <c r="O12" s="134"/>
      <c r="P12" s="139"/>
      <c r="Q12" s="139"/>
      <c r="R12" s="139"/>
      <c r="S12" s="139"/>
      <c r="T12" s="139"/>
      <c r="U12" s="139"/>
      <c r="V12" s="139"/>
    </row>
    <row r="13" spans="1:26" ht="47.25" customHeight="1" thickBot="1" x14ac:dyDescent="0.55000000000000004">
      <c r="B13" s="635" t="s">
        <v>12</v>
      </c>
      <c r="C13" s="636"/>
      <c r="D13" s="636"/>
      <c r="E13" s="636"/>
      <c r="F13" s="636"/>
      <c r="G13" s="636"/>
      <c r="H13" s="636"/>
      <c r="I13" s="636"/>
      <c r="J13" s="636"/>
      <c r="K13" s="636"/>
      <c r="L13" s="636"/>
      <c r="M13" s="636"/>
      <c r="N13" s="636"/>
      <c r="O13" s="636"/>
      <c r="P13" s="636"/>
      <c r="Q13" s="636"/>
      <c r="R13" s="636"/>
      <c r="S13" s="636"/>
      <c r="T13" s="636"/>
      <c r="U13" s="636"/>
      <c r="V13" s="637"/>
    </row>
    <row r="14" spans="1:26" ht="21" customHeight="1" thickBot="1" x14ac:dyDescent="0.3">
      <c r="B14" s="6"/>
      <c r="C14" s="7"/>
      <c r="D14" s="7"/>
      <c r="E14" s="7"/>
      <c r="F14" s="7"/>
      <c r="G14" s="7"/>
      <c r="H14" s="144"/>
      <c r="I14" s="144"/>
      <c r="J14" s="144"/>
      <c r="K14" s="144"/>
      <c r="L14" s="7"/>
      <c r="M14" s="7"/>
      <c r="N14" s="7"/>
      <c r="O14" s="7"/>
      <c r="P14" s="7"/>
      <c r="Q14" s="7"/>
      <c r="R14" s="7"/>
      <c r="S14" s="7"/>
      <c r="T14" s="7"/>
      <c r="U14" s="7"/>
      <c r="V14" s="8"/>
    </row>
    <row r="15" spans="1:26" ht="27" customHeight="1" thickBot="1" x14ac:dyDescent="0.3">
      <c r="B15" s="638" t="s">
        <v>13</v>
      </c>
      <c r="C15" s="639"/>
      <c r="D15" s="639"/>
      <c r="E15" s="639"/>
      <c r="F15" s="639"/>
      <c r="G15" s="639"/>
      <c r="H15" s="639"/>
      <c r="I15" s="639"/>
      <c r="J15" s="639"/>
      <c r="K15" s="639"/>
      <c r="L15" s="639"/>
      <c r="M15" s="639"/>
      <c r="N15" s="640"/>
      <c r="O15" s="641" t="s">
        <v>14</v>
      </c>
      <c r="P15" s="641"/>
      <c r="Q15" s="641"/>
      <c r="R15" s="641"/>
      <c r="S15" s="641"/>
      <c r="T15" s="641"/>
      <c r="U15" s="641"/>
      <c r="V15" s="642"/>
    </row>
    <row r="16" spans="1:26" ht="91.5" customHeight="1" thickBot="1" x14ac:dyDescent="0.3">
      <c r="B16" s="613" t="s">
        <v>15</v>
      </c>
      <c r="C16" s="965"/>
      <c r="D16" s="965" t="s">
        <v>16</v>
      </c>
      <c r="E16" s="965" t="s">
        <v>80</v>
      </c>
      <c r="F16" s="1006" t="s">
        <v>18</v>
      </c>
      <c r="G16" s="1006" t="s">
        <v>19</v>
      </c>
      <c r="H16" s="1008" t="s">
        <v>20</v>
      </c>
      <c r="I16" s="1009"/>
      <c r="J16" s="1009"/>
      <c r="K16" s="1010"/>
      <c r="L16" s="1015" t="s">
        <v>21</v>
      </c>
      <c r="M16" s="1017" t="s">
        <v>22</v>
      </c>
      <c r="N16" s="1017" t="s">
        <v>23</v>
      </c>
      <c r="O16" s="1019" t="s">
        <v>24</v>
      </c>
      <c r="P16" s="1020" t="s">
        <v>25</v>
      </c>
      <c r="Q16" s="1021"/>
      <c r="R16" s="1021"/>
      <c r="S16" s="1022" t="s">
        <v>26</v>
      </c>
      <c r="T16" s="997" t="s">
        <v>27</v>
      </c>
      <c r="U16" s="210" t="s">
        <v>28</v>
      </c>
      <c r="V16" s="999" t="s">
        <v>29</v>
      </c>
      <c r="X16" s="959" t="s">
        <v>256</v>
      </c>
      <c r="Y16" s="959"/>
      <c r="Z16" s="959"/>
    </row>
    <row r="17" spans="2:26" ht="33" customHeight="1" thickBot="1" x14ac:dyDescent="0.3">
      <c r="B17" s="614"/>
      <c r="C17" s="966"/>
      <c r="D17" s="1014"/>
      <c r="E17" s="1014"/>
      <c r="F17" s="1007"/>
      <c r="G17" s="1007"/>
      <c r="H17" s="211" t="s">
        <v>30</v>
      </c>
      <c r="I17" s="209" t="s">
        <v>31</v>
      </c>
      <c r="J17" s="209" t="s">
        <v>32</v>
      </c>
      <c r="K17" s="209" t="s">
        <v>33</v>
      </c>
      <c r="L17" s="1016"/>
      <c r="M17" s="1018"/>
      <c r="N17" s="1018"/>
      <c r="O17" s="607"/>
      <c r="P17" s="212" t="s">
        <v>34</v>
      </c>
      <c r="Q17" s="212" t="s">
        <v>35</v>
      </c>
      <c r="R17" s="212" t="s">
        <v>36</v>
      </c>
      <c r="S17" s="1023"/>
      <c r="T17" s="998"/>
      <c r="U17" s="213"/>
      <c r="V17" s="1000"/>
      <c r="X17" s="187">
        <v>0.75</v>
      </c>
      <c r="Y17" s="187">
        <v>0.88</v>
      </c>
      <c r="Z17" s="187">
        <v>0.95</v>
      </c>
    </row>
    <row r="18" spans="2:26" ht="87.75" customHeight="1" x14ac:dyDescent="0.25">
      <c r="B18" s="214">
        <v>1</v>
      </c>
      <c r="C18" s="215"/>
      <c r="D18" s="788" t="s">
        <v>328</v>
      </c>
      <c r="E18" s="788" t="s">
        <v>1051</v>
      </c>
      <c r="F18" s="1011" t="s">
        <v>328</v>
      </c>
      <c r="G18" s="216" t="s">
        <v>329</v>
      </c>
      <c r="H18" s="217">
        <v>25</v>
      </c>
      <c r="I18" s="218" t="s">
        <v>324</v>
      </c>
      <c r="J18" s="217" t="s">
        <v>324</v>
      </c>
      <c r="K18" s="217" t="s">
        <v>324</v>
      </c>
      <c r="L18" s="219" t="s">
        <v>330</v>
      </c>
      <c r="M18" s="220">
        <v>0</v>
      </c>
      <c r="N18" s="220">
        <v>0</v>
      </c>
      <c r="O18" s="221">
        <v>0.25</v>
      </c>
      <c r="P18" s="222"/>
      <c r="Q18" s="220">
        <f>IF(O18&lt;1,(AVERAGE(H18:K18)/O18),SUM(H18:K18)/O18)</f>
        <v>100</v>
      </c>
      <c r="R18" s="193" t="str">
        <f>IF(Q18&lt;=X$17,"T",IF(Q18&lt;$Z$17,"R",IF(Q18&gt;=$Z$17,"P")))</f>
        <v>P</v>
      </c>
      <c r="S18" s="223">
        <v>1</v>
      </c>
      <c r="T18" s="224" t="s">
        <v>331</v>
      </c>
      <c r="U18" s="224" t="s">
        <v>332</v>
      </c>
      <c r="V18" s="224" t="s">
        <v>333</v>
      </c>
    </row>
    <row r="19" spans="2:26" ht="108" customHeight="1" x14ac:dyDescent="0.25">
      <c r="B19" s="192">
        <v>2</v>
      </c>
      <c r="C19" s="192"/>
      <c r="D19" s="788"/>
      <c r="E19" s="788"/>
      <c r="F19" s="1012"/>
      <c r="G19" s="225" t="s">
        <v>334</v>
      </c>
      <c r="H19" s="226">
        <v>25</v>
      </c>
      <c r="I19" s="226" t="s">
        <v>324</v>
      </c>
      <c r="J19" s="226" t="s">
        <v>324</v>
      </c>
      <c r="K19" s="226" t="s">
        <v>324</v>
      </c>
      <c r="L19" s="227" t="s">
        <v>335</v>
      </c>
      <c r="M19" s="228">
        <v>0</v>
      </c>
      <c r="N19" s="228">
        <v>0</v>
      </c>
      <c r="O19" s="229">
        <v>0.25</v>
      </c>
      <c r="P19" s="230"/>
      <c r="Q19" s="231">
        <v>100</v>
      </c>
      <c r="R19" s="193" t="str">
        <f t="shared" ref="R19:R24" si="0">IF(Q19&lt;=X$17,"T",IF(Q19&lt;$Z$17,"R",IF(Q19&gt;=$Z$17,"P")))</f>
        <v>P</v>
      </c>
      <c r="S19" s="223">
        <v>1</v>
      </c>
      <c r="T19" s="232" t="s">
        <v>336</v>
      </c>
      <c r="U19" s="232" t="s">
        <v>337</v>
      </c>
      <c r="V19" s="233" t="s">
        <v>333</v>
      </c>
    </row>
    <row r="20" spans="2:26" ht="122.25" customHeight="1" x14ac:dyDescent="0.25">
      <c r="B20" s="192">
        <v>3</v>
      </c>
      <c r="C20" s="192"/>
      <c r="D20" s="788"/>
      <c r="E20" s="788"/>
      <c r="F20" s="1012"/>
      <c r="G20" s="225" t="s">
        <v>338</v>
      </c>
      <c r="H20" s="226">
        <v>25</v>
      </c>
      <c r="I20" s="226" t="s">
        <v>324</v>
      </c>
      <c r="J20" s="226" t="s">
        <v>324</v>
      </c>
      <c r="K20" s="226" t="s">
        <v>324</v>
      </c>
      <c r="L20" s="227" t="s">
        <v>339</v>
      </c>
      <c r="M20" s="228">
        <v>0</v>
      </c>
      <c r="N20" s="228">
        <v>0</v>
      </c>
      <c r="O20" s="229">
        <v>0.25</v>
      </c>
      <c r="P20" s="230"/>
      <c r="Q20" s="231">
        <v>100</v>
      </c>
      <c r="R20" s="193" t="str">
        <f t="shared" si="0"/>
        <v>P</v>
      </c>
      <c r="S20" s="223">
        <v>1</v>
      </c>
      <c r="T20" s="232" t="s">
        <v>340</v>
      </c>
      <c r="U20" s="232" t="s">
        <v>341</v>
      </c>
      <c r="V20" s="233" t="s">
        <v>333</v>
      </c>
    </row>
    <row r="21" spans="2:26" ht="71.25" customHeight="1" x14ac:dyDescent="0.25">
      <c r="B21" s="192">
        <v>4</v>
      </c>
      <c r="C21" s="192"/>
      <c r="D21" s="788"/>
      <c r="E21" s="788"/>
      <c r="F21" s="1012"/>
      <c r="G21" s="225" t="s">
        <v>342</v>
      </c>
      <c r="H21" s="226">
        <v>25</v>
      </c>
      <c r="I21" s="226" t="s">
        <v>324</v>
      </c>
      <c r="J21" s="226" t="s">
        <v>324</v>
      </c>
      <c r="K21" s="226" t="s">
        <v>324</v>
      </c>
      <c r="L21" s="227" t="s">
        <v>343</v>
      </c>
      <c r="M21" s="228">
        <v>0</v>
      </c>
      <c r="N21" s="228">
        <v>0</v>
      </c>
      <c r="O21" s="229">
        <v>0.25</v>
      </c>
      <c r="P21" s="230"/>
      <c r="Q21" s="231">
        <v>100</v>
      </c>
      <c r="R21" s="193" t="str">
        <f t="shared" si="0"/>
        <v>P</v>
      </c>
      <c r="S21" s="223">
        <v>1</v>
      </c>
      <c r="T21" s="232" t="s">
        <v>344</v>
      </c>
      <c r="U21" s="232" t="s">
        <v>345</v>
      </c>
      <c r="V21" s="233" t="s">
        <v>333</v>
      </c>
    </row>
    <row r="22" spans="2:26" ht="135.75" customHeight="1" x14ac:dyDescent="0.25">
      <c r="B22" s="192">
        <v>5</v>
      </c>
      <c r="C22" s="192"/>
      <c r="D22" s="788"/>
      <c r="E22" s="788"/>
      <c r="F22" s="1012"/>
      <c r="G22" s="225" t="s">
        <v>346</v>
      </c>
      <c r="H22" s="226">
        <v>25</v>
      </c>
      <c r="I22" s="226" t="s">
        <v>324</v>
      </c>
      <c r="J22" s="226" t="s">
        <v>324</v>
      </c>
      <c r="K22" s="226" t="s">
        <v>324</v>
      </c>
      <c r="L22" s="227" t="s">
        <v>347</v>
      </c>
      <c r="M22" s="228">
        <v>0</v>
      </c>
      <c r="N22" s="228">
        <v>0</v>
      </c>
      <c r="O22" s="229">
        <v>0.25</v>
      </c>
      <c r="P22" s="230"/>
      <c r="Q22" s="231">
        <v>100</v>
      </c>
      <c r="R22" s="193" t="str">
        <f t="shared" si="0"/>
        <v>P</v>
      </c>
      <c r="S22" s="223">
        <v>1</v>
      </c>
      <c r="T22" s="234" t="s">
        <v>348</v>
      </c>
      <c r="U22" s="232" t="s">
        <v>337</v>
      </c>
      <c r="V22" s="233" t="s">
        <v>333</v>
      </c>
    </row>
    <row r="23" spans="2:26" ht="116.25" customHeight="1" x14ac:dyDescent="0.25">
      <c r="B23" s="192">
        <v>6</v>
      </c>
      <c r="C23" s="192"/>
      <c r="D23" s="788"/>
      <c r="E23" s="788"/>
      <c r="F23" s="1012"/>
      <c r="G23" s="235" t="s">
        <v>349</v>
      </c>
      <c r="H23" s="226">
        <v>0</v>
      </c>
      <c r="I23" s="226" t="s">
        <v>324</v>
      </c>
      <c r="J23" s="135"/>
      <c r="K23" s="226" t="s">
        <v>324</v>
      </c>
      <c r="L23" s="227" t="s">
        <v>350</v>
      </c>
      <c r="M23" s="228">
        <v>0</v>
      </c>
      <c r="N23" s="228">
        <v>0</v>
      </c>
      <c r="O23" s="229">
        <v>0</v>
      </c>
      <c r="P23" s="230"/>
      <c r="Q23" s="231">
        <v>100</v>
      </c>
      <c r="R23" s="193" t="str">
        <f t="shared" si="0"/>
        <v>P</v>
      </c>
      <c r="S23" s="223">
        <v>1</v>
      </c>
      <c r="T23" s="234" t="s">
        <v>351</v>
      </c>
      <c r="U23" s="232" t="s">
        <v>337</v>
      </c>
      <c r="V23" s="233" t="s">
        <v>333</v>
      </c>
    </row>
    <row r="24" spans="2:26" ht="124.5" customHeight="1" x14ac:dyDescent="0.25">
      <c r="B24" s="192">
        <v>7</v>
      </c>
      <c r="C24" s="192"/>
      <c r="D24" s="788"/>
      <c r="E24" s="788"/>
      <c r="F24" s="1013"/>
      <c r="G24" s="225" t="s">
        <v>352</v>
      </c>
      <c r="H24" s="226">
        <v>25</v>
      </c>
      <c r="I24" s="226" t="s">
        <v>324</v>
      </c>
      <c r="J24" s="226" t="s">
        <v>324</v>
      </c>
      <c r="K24" s="226" t="s">
        <v>324</v>
      </c>
      <c r="L24" s="227" t="s">
        <v>353</v>
      </c>
      <c r="M24" s="228">
        <v>0</v>
      </c>
      <c r="N24" s="228">
        <v>0</v>
      </c>
      <c r="O24" s="229">
        <v>0.25</v>
      </c>
      <c r="P24" s="230"/>
      <c r="Q24" s="231">
        <v>100</v>
      </c>
      <c r="R24" s="193" t="str">
        <f t="shared" si="0"/>
        <v>P</v>
      </c>
      <c r="S24" s="223">
        <v>1</v>
      </c>
      <c r="T24" s="232" t="s">
        <v>354</v>
      </c>
      <c r="U24" s="232" t="s">
        <v>337</v>
      </c>
      <c r="V24" s="233" t="s">
        <v>333</v>
      </c>
    </row>
    <row r="25" spans="2:26" ht="15" customHeight="1" x14ac:dyDescent="0.25">
      <c r="D25" s="569"/>
      <c r="E25" s="569"/>
      <c r="L25" s="236"/>
    </row>
    <row r="26" spans="2:26" x14ac:dyDescent="0.25">
      <c r="B26" s="202" t="s">
        <v>78</v>
      </c>
      <c r="C26" s="202"/>
      <c r="D26" s="202"/>
      <c r="E26" s="202"/>
      <c r="F26" s="202"/>
    </row>
    <row r="28" spans="2:26" x14ac:dyDescent="0.25">
      <c r="B28" s="975"/>
      <c r="C28" s="976"/>
      <c r="D28" s="976"/>
      <c r="E28" s="976"/>
      <c r="F28" s="976"/>
      <c r="G28" s="976"/>
      <c r="H28" s="976"/>
      <c r="I28" s="976"/>
      <c r="J28" s="976"/>
      <c r="K28" s="976"/>
      <c r="L28" s="976"/>
      <c r="M28" s="976"/>
      <c r="N28" s="976"/>
      <c r="O28" s="976"/>
      <c r="P28" s="976"/>
      <c r="Q28" s="976"/>
      <c r="R28" s="976"/>
      <c r="S28" s="976"/>
      <c r="T28" s="976"/>
      <c r="U28" s="976"/>
      <c r="V28" s="977"/>
    </row>
    <row r="29" spans="2:26" x14ac:dyDescent="0.25">
      <c r="B29" s="975"/>
      <c r="C29" s="976"/>
      <c r="D29" s="976"/>
      <c r="E29" s="976"/>
      <c r="F29" s="976"/>
      <c r="G29" s="976"/>
      <c r="H29" s="976"/>
      <c r="I29" s="976"/>
      <c r="J29" s="976"/>
      <c r="K29" s="976"/>
      <c r="L29" s="976"/>
      <c r="M29" s="976"/>
      <c r="N29" s="976"/>
      <c r="O29" s="976"/>
      <c r="P29" s="976"/>
      <c r="Q29" s="976"/>
      <c r="R29" s="976"/>
      <c r="S29" s="976"/>
      <c r="T29" s="976"/>
      <c r="U29" s="976"/>
      <c r="V29" s="977"/>
    </row>
    <row r="30" spans="2:26" x14ac:dyDescent="0.25">
      <c r="B30" s="975"/>
      <c r="C30" s="976"/>
      <c r="D30" s="976"/>
      <c r="E30" s="976"/>
      <c r="F30" s="976"/>
      <c r="G30" s="976"/>
      <c r="H30" s="976"/>
      <c r="I30" s="976"/>
      <c r="J30" s="976"/>
      <c r="K30" s="976"/>
      <c r="L30" s="976"/>
      <c r="M30" s="976"/>
      <c r="N30" s="976"/>
      <c r="O30" s="976"/>
      <c r="P30" s="976"/>
      <c r="Q30" s="976"/>
      <c r="R30" s="976"/>
      <c r="S30" s="976"/>
      <c r="T30" s="976"/>
      <c r="U30" s="976"/>
      <c r="V30" s="977"/>
    </row>
    <row r="31" spans="2:26" x14ac:dyDescent="0.25">
      <c r="B31" s="975"/>
      <c r="C31" s="976"/>
      <c r="D31" s="976"/>
      <c r="E31" s="976"/>
      <c r="F31" s="976"/>
      <c r="G31" s="976"/>
      <c r="H31" s="976"/>
      <c r="I31" s="976"/>
      <c r="J31" s="976"/>
      <c r="K31" s="976"/>
      <c r="L31" s="976"/>
      <c r="M31" s="976"/>
      <c r="N31" s="976"/>
      <c r="O31" s="976"/>
      <c r="P31" s="976"/>
      <c r="Q31" s="976"/>
      <c r="R31" s="976"/>
      <c r="S31" s="976"/>
      <c r="T31" s="976"/>
      <c r="U31" s="976"/>
      <c r="V31" s="977"/>
    </row>
    <row r="32" spans="2:26" x14ac:dyDescent="0.25">
      <c r="B32" s="975"/>
      <c r="C32" s="976"/>
      <c r="D32" s="976"/>
      <c r="E32" s="976"/>
      <c r="F32" s="976"/>
      <c r="G32" s="976"/>
      <c r="H32" s="976"/>
      <c r="I32" s="976"/>
      <c r="J32" s="976"/>
      <c r="K32" s="976"/>
      <c r="L32" s="976"/>
      <c r="M32" s="976"/>
      <c r="N32" s="976"/>
      <c r="O32" s="976"/>
      <c r="P32" s="976"/>
      <c r="Q32" s="976"/>
      <c r="R32" s="976"/>
      <c r="S32" s="976"/>
      <c r="T32" s="976"/>
      <c r="U32" s="976"/>
      <c r="V32" s="977"/>
    </row>
    <row r="33" spans="2:22" x14ac:dyDescent="0.25">
      <c r="B33" s="975"/>
      <c r="C33" s="976"/>
      <c r="D33" s="976"/>
      <c r="E33" s="976"/>
      <c r="F33" s="976"/>
      <c r="G33" s="976"/>
      <c r="H33" s="976"/>
      <c r="I33" s="976"/>
      <c r="J33" s="976"/>
      <c r="K33" s="976"/>
      <c r="L33" s="976"/>
      <c r="M33" s="976"/>
      <c r="N33" s="976"/>
      <c r="O33" s="976"/>
      <c r="P33" s="976"/>
      <c r="Q33" s="976"/>
      <c r="R33" s="976"/>
      <c r="S33" s="976"/>
      <c r="T33" s="976"/>
      <c r="U33" s="976"/>
      <c r="V33" s="977"/>
    </row>
    <row r="34" spans="2:22" x14ac:dyDescent="0.25">
      <c r="B34" s="975"/>
      <c r="C34" s="976"/>
      <c r="D34" s="976"/>
      <c r="E34" s="976"/>
      <c r="F34" s="976"/>
      <c r="G34" s="976"/>
      <c r="H34" s="976"/>
      <c r="I34" s="976"/>
      <c r="J34" s="976"/>
      <c r="K34" s="976"/>
      <c r="L34" s="976"/>
      <c r="M34" s="976"/>
      <c r="N34" s="976"/>
      <c r="O34" s="976"/>
      <c r="P34" s="976"/>
      <c r="Q34" s="976"/>
      <c r="R34" s="976"/>
      <c r="S34" s="976"/>
      <c r="T34" s="976"/>
      <c r="U34" s="976"/>
      <c r="V34" s="977"/>
    </row>
    <row r="35" spans="2:22" x14ac:dyDescent="0.25">
      <c r="B35" s="975"/>
      <c r="C35" s="976"/>
      <c r="D35" s="976"/>
      <c r="E35" s="976"/>
      <c r="F35" s="976"/>
      <c r="G35" s="976"/>
      <c r="H35" s="976"/>
      <c r="I35" s="976"/>
      <c r="J35" s="976"/>
      <c r="K35" s="976"/>
      <c r="L35" s="976"/>
      <c r="M35" s="976"/>
      <c r="N35" s="976"/>
      <c r="O35" s="976"/>
      <c r="P35" s="976"/>
      <c r="Q35" s="976"/>
      <c r="R35" s="976"/>
      <c r="S35" s="976"/>
      <c r="T35" s="976"/>
      <c r="U35" s="976"/>
      <c r="V35" s="977"/>
    </row>
    <row r="36" spans="2:22" x14ac:dyDescent="0.25">
      <c r="B36" s="975"/>
      <c r="C36" s="976"/>
      <c r="D36" s="976"/>
      <c r="E36" s="976"/>
      <c r="F36" s="976"/>
      <c r="G36" s="976"/>
      <c r="H36" s="976"/>
      <c r="I36" s="976"/>
      <c r="J36" s="976"/>
      <c r="K36" s="976"/>
      <c r="L36" s="976"/>
      <c r="M36" s="976"/>
      <c r="N36" s="976"/>
      <c r="O36" s="976"/>
      <c r="P36" s="976"/>
      <c r="Q36" s="976"/>
      <c r="R36" s="976"/>
      <c r="S36" s="976"/>
      <c r="T36" s="976"/>
      <c r="U36" s="976"/>
      <c r="V36" s="977"/>
    </row>
    <row r="37" spans="2:22" x14ac:dyDescent="0.25">
      <c r="B37" s="975"/>
      <c r="C37" s="976"/>
      <c r="D37" s="976"/>
      <c r="E37" s="976"/>
      <c r="F37" s="976"/>
      <c r="G37" s="976"/>
      <c r="H37" s="976"/>
      <c r="I37" s="976"/>
      <c r="J37" s="976"/>
      <c r="K37" s="976"/>
      <c r="L37" s="976"/>
      <c r="M37" s="976"/>
      <c r="N37" s="976"/>
      <c r="O37" s="976"/>
      <c r="P37" s="976"/>
      <c r="Q37" s="976"/>
      <c r="R37" s="976"/>
      <c r="S37" s="976"/>
      <c r="T37" s="976"/>
      <c r="U37" s="976"/>
      <c r="V37" s="977"/>
    </row>
    <row r="38" spans="2:22" x14ac:dyDescent="0.25">
      <c r="B38" s="975"/>
      <c r="C38" s="976"/>
      <c r="D38" s="976"/>
      <c r="E38" s="976"/>
      <c r="F38" s="976"/>
      <c r="G38" s="976"/>
      <c r="H38" s="976"/>
      <c r="I38" s="976"/>
      <c r="J38" s="976"/>
      <c r="K38" s="976"/>
      <c r="L38" s="976"/>
      <c r="M38" s="976"/>
      <c r="N38" s="976"/>
      <c r="O38" s="976"/>
      <c r="P38" s="976"/>
      <c r="Q38" s="976"/>
      <c r="R38" s="976"/>
      <c r="S38" s="976"/>
      <c r="T38" s="976"/>
      <c r="U38" s="976"/>
      <c r="V38" s="977"/>
    </row>
  </sheetData>
  <mergeCells count="47">
    <mergeCell ref="B38:V38"/>
    <mergeCell ref="B30:V30"/>
    <mergeCell ref="B31:V31"/>
    <mergeCell ref="B32:V32"/>
    <mergeCell ref="B33:V33"/>
    <mergeCell ref="B34:V34"/>
    <mergeCell ref="B35:V35"/>
    <mergeCell ref="X16:Z16"/>
    <mergeCell ref="F18:F24"/>
    <mergeCell ref="B28:V28"/>
    <mergeCell ref="B36:V36"/>
    <mergeCell ref="B37:V37"/>
    <mergeCell ref="D16:D17"/>
    <mergeCell ref="E16:E17"/>
    <mergeCell ref="D18:D24"/>
    <mergeCell ref="E18:E24"/>
    <mergeCell ref="B29:V29"/>
    <mergeCell ref="L16:L17"/>
    <mergeCell ref="M16:M17"/>
    <mergeCell ref="N16:N17"/>
    <mergeCell ref="O16:O17"/>
    <mergeCell ref="P16:R16"/>
    <mergeCell ref="S16:S17"/>
    <mergeCell ref="T16:T17"/>
    <mergeCell ref="V16:V17"/>
    <mergeCell ref="B11:G11"/>
    <mergeCell ref="H11:O11"/>
    <mergeCell ref="B13:V13"/>
    <mergeCell ref="B15:N15"/>
    <mergeCell ref="O15:V15"/>
    <mergeCell ref="B16:B17"/>
    <mergeCell ref="C16:C17"/>
    <mergeCell ref="F16:F17"/>
    <mergeCell ref="G16:G17"/>
    <mergeCell ref="H16:K16"/>
    <mergeCell ref="B8:G8"/>
    <mergeCell ref="H8:O8"/>
    <mergeCell ref="B9:G9"/>
    <mergeCell ref="H9:O9"/>
    <mergeCell ref="B10:G10"/>
    <mergeCell ref="H10:O10"/>
    <mergeCell ref="B4:G6"/>
    <mergeCell ref="H4:O4"/>
    <mergeCell ref="P4:V4"/>
    <mergeCell ref="H5:O6"/>
    <mergeCell ref="P5:V5"/>
    <mergeCell ref="P6:V6"/>
  </mergeCells>
  <conditionalFormatting sqref="R18:R24">
    <cfRule type="containsText" dxfId="99" priority="1" stopIfTrue="1" operator="containsText" text="P">
      <formula>NOT(ISERROR(SEARCH("P",R18)))</formula>
    </cfRule>
    <cfRule type="containsText" dxfId="98" priority="2" stopIfTrue="1" operator="containsText" text="R">
      <formula>NOT(ISERROR(SEARCH("R",R18)))</formula>
    </cfRule>
    <cfRule type="containsText" dxfId="97" priority="3" operator="containsText" text="T">
      <formula>NOT(ISERROR(SEARCH("T",R18)))</formula>
    </cfRule>
    <cfRule type="iconSet" priority="4">
      <iconSet iconSet="3Symbols2">
        <cfvo type="percent" val="0"/>
        <cfvo type="percent" val="0.74"/>
        <cfvo type="percent" val="0.85"/>
      </iconSet>
    </cfRule>
  </conditionalFormatting>
  <pageMargins left="0" right="0" top="0.15748031496062992" bottom="0.15748031496062992" header="0.31496062992125984" footer="0.31496062992125984"/>
  <pageSetup paperSize="9" scale="4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F042B-E3DA-4D5C-AAE0-E169233C4FCF}">
  <dimension ref="B3:Z36"/>
  <sheetViews>
    <sheetView showGridLines="0" topLeftCell="E15" zoomScale="70" zoomScaleNormal="70" workbookViewId="0">
      <selection activeCell="R18" sqref="R18:R23"/>
    </sheetView>
  </sheetViews>
  <sheetFormatPr baseColWidth="10" defaultColWidth="11.42578125" defaultRowHeight="15" x14ac:dyDescent="0.25"/>
  <cols>
    <col min="1" max="1" width="3.85546875" style="135" customWidth="1"/>
    <col min="2" max="2" width="7.42578125" style="135" customWidth="1"/>
    <col min="3" max="3" width="29.5703125" style="135" hidden="1" customWidth="1"/>
    <col min="4" max="5" width="29.5703125" style="135" customWidth="1"/>
    <col min="6" max="6" width="30.28515625" style="135" customWidth="1"/>
    <col min="7" max="7" width="82.5703125" style="135" customWidth="1"/>
    <col min="8" max="8" width="8.5703125" style="137" customWidth="1"/>
    <col min="9" max="9" width="9.140625" style="137" customWidth="1"/>
    <col min="10" max="10" width="7.7109375" style="137" customWidth="1"/>
    <col min="11" max="11" width="7.5703125" style="137" customWidth="1"/>
    <col min="12" max="12" width="51" style="135" customWidth="1"/>
    <col min="13" max="13" width="21.42578125" style="135" customWidth="1"/>
    <col min="14" max="14" width="22.85546875" style="135" customWidth="1"/>
    <col min="15" max="15" width="14.85546875" style="135" customWidth="1"/>
    <col min="16" max="16" width="18.7109375" style="135" customWidth="1"/>
    <col min="17" max="18" width="22" style="135" customWidth="1"/>
    <col min="19" max="19" width="24" style="135" customWidth="1"/>
    <col min="20" max="20" width="43.28515625" style="135" customWidth="1"/>
    <col min="21" max="21" width="33.140625" style="135" customWidth="1"/>
    <col min="22" max="22" width="30.5703125" style="135" customWidth="1"/>
    <col min="23" max="16384" width="11.42578125" style="135"/>
  </cols>
  <sheetData>
    <row r="3" spans="2:26" ht="15.75" thickBot="1" x14ac:dyDescent="0.3"/>
    <row r="4" spans="2:26" ht="32.25" customHeight="1" thickBot="1" x14ac:dyDescent="0.3">
      <c r="B4" s="643"/>
      <c r="C4" s="644"/>
      <c r="D4" s="644"/>
      <c r="E4" s="644"/>
      <c r="F4" s="644"/>
      <c r="G4" s="645"/>
      <c r="H4" s="655" t="s">
        <v>0</v>
      </c>
      <c r="I4" s="656"/>
      <c r="J4" s="656"/>
      <c r="K4" s="656"/>
      <c r="L4" s="656"/>
      <c r="M4" s="656"/>
      <c r="N4" s="656"/>
      <c r="O4" s="657"/>
      <c r="P4" s="655" t="s">
        <v>1</v>
      </c>
      <c r="Q4" s="656"/>
      <c r="R4" s="656"/>
      <c r="S4" s="656"/>
      <c r="T4" s="656"/>
      <c r="U4" s="656"/>
      <c r="V4" s="657"/>
    </row>
    <row r="5" spans="2:26" ht="33" customHeight="1" thickBot="1" x14ac:dyDescent="0.3">
      <c r="B5" s="646"/>
      <c r="C5" s="647"/>
      <c r="D5" s="647"/>
      <c r="E5" s="647"/>
      <c r="F5" s="647"/>
      <c r="G5" s="648"/>
      <c r="H5" s="981" t="s">
        <v>2</v>
      </c>
      <c r="I5" s="982"/>
      <c r="J5" s="982"/>
      <c r="K5" s="982"/>
      <c r="L5" s="982"/>
      <c r="M5" s="982"/>
      <c r="N5" s="982"/>
      <c r="O5" s="983"/>
      <c r="P5" s="664" t="s">
        <v>325</v>
      </c>
      <c r="Q5" s="665"/>
      <c r="R5" s="665"/>
      <c r="S5" s="665"/>
      <c r="T5" s="665"/>
      <c r="U5" s="665"/>
      <c r="V5" s="666"/>
    </row>
    <row r="6" spans="2:26" ht="31.5" customHeight="1" thickBot="1" x14ac:dyDescent="0.3">
      <c r="B6" s="649"/>
      <c r="C6" s="650"/>
      <c r="D6" s="650"/>
      <c r="E6" s="650"/>
      <c r="F6" s="650"/>
      <c r="G6" s="651"/>
      <c r="H6" s="661"/>
      <c r="I6" s="662"/>
      <c r="J6" s="662"/>
      <c r="K6" s="662"/>
      <c r="L6" s="662"/>
      <c r="M6" s="662"/>
      <c r="N6" s="662"/>
      <c r="O6" s="663"/>
      <c r="P6" s="667" t="s">
        <v>4</v>
      </c>
      <c r="Q6" s="668"/>
      <c r="R6" s="668"/>
      <c r="S6" s="668"/>
      <c r="T6" s="668"/>
      <c r="U6" s="668"/>
      <c r="V6" s="669"/>
    </row>
    <row r="7" spans="2:26" ht="18" customHeight="1" thickBot="1" x14ac:dyDescent="0.3">
      <c r="L7" s="134"/>
      <c r="M7" s="134"/>
      <c r="N7" s="139"/>
      <c r="O7" s="139"/>
      <c r="P7" s="139"/>
      <c r="Q7" s="139"/>
      <c r="R7" s="139"/>
      <c r="S7" s="139"/>
      <c r="T7" s="139"/>
      <c r="U7" s="139"/>
      <c r="V7" s="139"/>
    </row>
    <row r="8" spans="2:26" ht="21.95" customHeight="1" thickBot="1" x14ac:dyDescent="0.4">
      <c r="B8" s="984" t="s">
        <v>5</v>
      </c>
      <c r="C8" s="985"/>
      <c r="D8" s="985"/>
      <c r="E8" s="985"/>
      <c r="F8" s="986"/>
      <c r="G8" s="987"/>
      <c r="H8" s="1024" t="s">
        <v>357</v>
      </c>
      <c r="I8" s="992"/>
      <c r="J8" s="992"/>
      <c r="K8" s="992"/>
      <c r="L8" s="992"/>
      <c r="M8" s="992"/>
      <c r="N8" s="992"/>
      <c r="O8" s="993"/>
      <c r="P8" s="139"/>
      <c r="Q8" s="139"/>
      <c r="R8" s="139"/>
      <c r="S8" s="139"/>
      <c r="T8" s="139"/>
      <c r="U8" s="139"/>
      <c r="V8" s="139"/>
    </row>
    <row r="9" spans="2:26" ht="21.95" customHeight="1" thickBot="1" x14ac:dyDescent="0.3">
      <c r="B9" s="984" t="s">
        <v>7</v>
      </c>
      <c r="C9" s="985"/>
      <c r="D9" s="985"/>
      <c r="E9" s="985"/>
      <c r="F9" s="986"/>
      <c r="G9" s="987"/>
      <c r="H9" s="991">
        <v>2026</v>
      </c>
      <c r="I9" s="992"/>
      <c r="J9" s="992"/>
      <c r="K9" s="992"/>
      <c r="L9" s="992"/>
      <c r="M9" s="992"/>
      <c r="N9" s="992"/>
      <c r="O9" s="993"/>
      <c r="P9" s="139"/>
      <c r="Q9" s="139"/>
      <c r="R9" s="139"/>
      <c r="S9" s="139"/>
      <c r="T9" s="139"/>
      <c r="U9" s="139"/>
      <c r="V9" s="139"/>
    </row>
    <row r="10" spans="2:26" ht="21.95" customHeight="1" thickBot="1" x14ac:dyDescent="0.3">
      <c r="B10" s="984" t="s">
        <v>8</v>
      </c>
      <c r="C10" s="985"/>
      <c r="D10" s="985"/>
      <c r="E10" s="985"/>
      <c r="F10" s="986"/>
      <c r="G10" s="987"/>
      <c r="H10" s="1025">
        <v>46117</v>
      </c>
      <c r="I10" s="1026"/>
      <c r="J10" s="1026"/>
      <c r="K10" s="1026"/>
      <c r="L10" s="1026"/>
      <c r="M10" s="1026"/>
      <c r="N10" s="1026"/>
      <c r="O10" s="1027"/>
      <c r="P10" s="139"/>
      <c r="Q10" s="139"/>
      <c r="R10" s="139"/>
      <c r="S10" s="139"/>
      <c r="T10" s="139"/>
      <c r="U10" s="139"/>
      <c r="V10" s="139"/>
    </row>
    <row r="11" spans="2:26" ht="21.95" customHeight="1" thickBot="1" x14ac:dyDescent="0.3">
      <c r="B11" s="1001" t="s">
        <v>10</v>
      </c>
      <c r="C11" s="1002"/>
      <c r="D11" s="1002"/>
      <c r="E11" s="1002"/>
      <c r="F11" s="1003"/>
      <c r="G11" s="1004"/>
      <c r="H11" s="1005" t="s">
        <v>358</v>
      </c>
      <c r="I11" s="1028"/>
      <c r="J11" s="1028"/>
      <c r="K11" s="1028"/>
      <c r="L11" s="1028"/>
      <c r="M11" s="1028"/>
      <c r="N11" s="1028"/>
      <c r="O11" s="1029"/>
      <c r="P11" s="139"/>
      <c r="Q11" s="139"/>
      <c r="R11" s="139"/>
      <c r="S11" s="139"/>
      <c r="T11" s="139"/>
      <c r="U11" s="139"/>
      <c r="V11" s="139"/>
    </row>
    <row r="12" spans="2:26" ht="10.5" customHeight="1" thickBot="1" x14ac:dyDescent="0.3">
      <c r="B12" s="140"/>
      <c r="C12" s="140"/>
      <c r="D12" s="140"/>
      <c r="E12" s="140"/>
      <c r="F12" s="140"/>
      <c r="G12" s="140"/>
      <c r="H12" s="142"/>
      <c r="I12" s="142"/>
      <c r="J12" s="142"/>
      <c r="K12" s="207"/>
      <c r="L12" s="134"/>
      <c r="M12" s="134"/>
      <c r="N12" s="134"/>
      <c r="O12" s="134"/>
      <c r="P12" s="139"/>
      <c r="Q12" s="139"/>
      <c r="R12" s="139"/>
      <c r="S12" s="139"/>
      <c r="T12" s="139"/>
      <c r="U12" s="139"/>
      <c r="V12" s="139"/>
    </row>
    <row r="13" spans="2:26" ht="47.25" customHeight="1" thickBot="1" x14ac:dyDescent="0.55000000000000004">
      <c r="B13" s="635" t="s">
        <v>12</v>
      </c>
      <c r="C13" s="636"/>
      <c r="D13" s="636"/>
      <c r="E13" s="636"/>
      <c r="F13" s="636"/>
      <c r="G13" s="636"/>
      <c r="H13" s="636"/>
      <c r="I13" s="636"/>
      <c r="J13" s="636"/>
      <c r="K13" s="636"/>
      <c r="L13" s="636"/>
      <c r="M13" s="636"/>
      <c r="N13" s="636"/>
      <c r="O13" s="636"/>
      <c r="P13" s="636"/>
      <c r="Q13" s="636"/>
      <c r="R13" s="636"/>
      <c r="S13" s="636"/>
      <c r="T13" s="636"/>
      <c r="U13" s="636"/>
      <c r="V13" s="637"/>
    </row>
    <row r="14" spans="2:26" ht="21" customHeight="1" thickBot="1" x14ac:dyDescent="0.3">
      <c r="B14" s="6"/>
      <c r="C14" s="7"/>
      <c r="D14" s="7"/>
      <c r="E14" s="7"/>
      <c r="F14" s="7"/>
      <c r="G14" s="7"/>
      <c r="H14" s="144"/>
      <c r="I14" s="144"/>
      <c r="J14" s="144"/>
      <c r="K14" s="144"/>
      <c r="L14" s="7"/>
      <c r="M14" s="7"/>
      <c r="N14" s="7"/>
      <c r="O14" s="7"/>
      <c r="P14" s="7"/>
      <c r="Q14" s="7"/>
      <c r="R14" s="7"/>
      <c r="S14" s="7"/>
      <c r="T14" s="7"/>
      <c r="U14" s="7"/>
      <c r="V14" s="8"/>
    </row>
    <row r="15" spans="2:26" ht="27" customHeight="1" thickBot="1" x14ac:dyDescent="0.3">
      <c r="B15" s="638" t="s">
        <v>13</v>
      </c>
      <c r="C15" s="639"/>
      <c r="D15" s="639"/>
      <c r="E15" s="639"/>
      <c r="F15" s="639"/>
      <c r="G15" s="639"/>
      <c r="H15" s="639"/>
      <c r="I15" s="639"/>
      <c r="J15" s="639"/>
      <c r="K15" s="639"/>
      <c r="L15" s="639"/>
      <c r="M15" s="639"/>
      <c r="N15" s="640"/>
      <c r="O15" s="1030" t="s">
        <v>14</v>
      </c>
      <c r="P15" s="641"/>
      <c r="Q15" s="641"/>
      <c r="R15" s="641"/>
      <c r="S15" s="641"/>
      <c r="T15" s="641"/>
      <c r="U15" s="641"/>
      <c r="V15" s="642"/>
    </row>
    <row r="16" spans="2:26" ht="91.5" customHeight="1" thickBot="1" x14ac:dyDescent="0.3">
      <c r="B16" s="613" t="s">
        <v>15</v>
      </c>
      <c r="C16" s="965"/>
      <c r="D16" s="965" t="s">
        <v>16</v>
      </c>
      <c r="E16" s="965" t="s">
        <v>80</v>
      </c>
      <c r="F16" s="1006" t="s">
        <v>18</v>
      </c>
      <c r="G16" s="965" t="s">
        <v>19</v>
      </c>
      <c r="H16" s="1008" t="s">
        <v>20</v>
      </c>
      <c r="I16" s="1009"/>
      <c r="J16" s="1009"/>
      <c r="K16" s="1010"/>
      <c r="L16" s="1036" t="s">
        <v>21</v>
      </c>
      <c r="M16" s="1036" t="s">
        <v>22</v>
      </c>
      <c r="N16" s="1036" t="s">
        <v>23</v>
      </c>
      <c r="O16" s="997" t="s">
        <v>24</v>
      </c>
      <c r="P16" s="1020" t="s">
        <v>25</v>
      </c>
      <c r="Q16" s="1021"/>
      <c r="R16" s="1038"/>
      <c r="S16" s="997" t="s">
        <v>26</v>
      </c>
      <c r="T16" s="997" t="s">
        <v>27</v>
      </c>
      <c r="U16" s="210" t="s">
        <v>28</v>
      </c>
      <c r="V16" s="997" t="s">
        <v>29</v>
      </c>
      <c r="X16" s="959" t="s">
        <v>256</v>
      </c>
      <c r="Y16" s="959"/>
      <c r="Z16" s="959"/>
    </row>
    <row r="17" spans="2:26" ht="33" customHeight="1" thickBot="1" x14ac:dyDescent="0.3">
      <c r="B17" s="614"/>
      <c r="C17" s="966"/>
      <c r="D17" s="966"/>
      <c r="E17" s="966"/>
      <c r="F17" s="1007"/>
      <c r="G17" s="966"/>
      <c r="H17" s="211" t="s">
        <v>30</v>
      </c>
      <c r="I17" s="209" t="s">
        <v>31</v>
      </c>
      <c r="J17" s="209" t="s">
        <v>32</v>
      </c>
      <c r="K17" s="209" t="s">
        <v>33</v>
      </c>
      <c r="L17" s="1037"/>
      <c r="M17" s="1037"/>
      <c r="N17" s="1037"/>
      <c r="O17" s="998"/>
      <c r="P17" s="212" t="s">
        <v>34</v>
      </c>
      <c r="Q17" s="212" t="s">
        <v>35</v>
      </c>
      <c r="R17" s="212" t="s">
        <v>36</v>
      </c>
      <c r="S17" s="998"/>
      <c r="T17" s="998"/>
      <c r="U17" s="213"/>
      <c r="V17" s="998"/>
      <c r="X17" s="187">
        <v>0.75</v>
      </c>
      <c r="Y17" s="187">
        <v>0.88</v>
      </c>
      <c r="Z17" s="187">
        <v>0.95</v>
      </c>
    </row>
    <row r="18" spans="2:26" ht="87.75" customHeight="1" x14ac:dyDescent="0.25">
      <c r="B18" s="214">
        <v>1</v>
      </c>
      <c r="C18" s="215"/>
      <c r="D18" s="1033" t="s">
        <v>328</v>
      </c>
      <c r="E18" s="1033" t="s">
        <v>1052</v>
      </c>
      <c r="F18" s="1011" t="s">
        <v>359</v>
      </c>
      <c r="G18" s="216" t="s">
        <v>360</v>
      </c>
      <c r="H18" s="217">
        <v>25</v>
      </c>
      <c r="I18" s="218"/>
      <c r="J18" s="217"/>
      <c r="K18" s="217"/>
      <c r="L18" s="219" t="s">
        <v>361</v>
      </c>
      <c r="M18" s="220">
        <v>0</v>
      </c>
      <c r="N18" s="220">
        <v>0</v>
      </c>
      <c r="O18" s="221">
        <v>1</v>
      </c>
      <c r="P18" s="222"/>
      <c r="Q18" s="220">
        <f>IF(O18&lt;1,(AVERAGE(H18:K18)/O18),SUM(H18:K18)/O18)</f>
        <v>25</v>
      </c>
      <c r="R18" s="193" t="str">
        <f>IF(Q18&lt;=X$17,"T",IF(Q18&lt;$Z$17,"R",IF(Q18&gt;=$Z$17,"P")))</f>
        <v>P</v>
      </c>
      <c r="S18" s="237">
        <v>1</v>
      </c>
      <c r="T18" s="224" t="s">
        <v>362</v>
      </c>
      <c r="U18" s="224" t="s">
        <v>363</v>
      </c>
      <c r="V18" s="224" t="s">
        <v>333</v>
      </c>
    </row>
    <row r="19" spans="2:26" ht="72" customHeight="1" x14ac:dyDescent="0.25">
      <c r="B19" s="192">
        <v>2</v>
      </c>
      <c r="C19" s="192"/>
      <c r="D19" s="1034"/>
      <c r="E19" s="1034"/>
      <c r="F19" s="1031"/>
      <c r="G19" s="225" t="s">
        <v>364</v>
      </c>
      <c r="H19" s="226">
        <v>25</v>
      </c>
      <c r="I19" s="226"/>
      <c r="J19" s="226"/>
      <c r="K19" s="226"/>
      <c r="L19" s="227" t="s">
        <v>365</v>
      </c>
      <c r="M19" s="228">
        <v>0</v>
      </c>
      <c r="N19" s="228">
        <v>0</v>
      </c>
      <c r="O19" s="229">
        <v>1</v>
      </c>
      <c r="P19" s="230"/>
      <c r="Q19" s="231">
        <v>25</v>
      </c>
      <c r="R19" s="193" t="str">
        <f t="shared" ref="R19:R23" si="0">IF(Q19&lt;=X$17,"T",IF(Q19&lt;$Z$17,"R",IF(Q19&gt;=$Z$17,"P")))</f>
        <v>P</v>
      </c>
      <c r="S19" s="223">
        <v>1</v>
      </c>
      <c r="T19" s="232" t="s">
        <v>366</v>
      </c>
      <c r="U19" s="232" t="s">
        <v>367</v>
      </c>
      <c r="V19" s="233" t="s">
        <v>333</v>
      </c>
    </row>
    <row r="20" spans="2:26" ht="60" customHeight="1" x14ac:dyDescent="0.25">
      <c r="B20" s="192">
        <v>3</v>
      </c>
      <c r="C20" s="192"/>
      <c r="D20" s="1034"/>
      <c r="E20" s="1034"/>
      <c r="F20" s="1031"/>
      <c r="G20" s="225" t="s">
        <v>368</v>
      </c>
      <c r="H20" s="226">
        <v>25</v>
      </c>
      <c r="I20" s="226"/>
      <c r="J20" s="226"/>
      <c r="K20" s="226"/>
      <c r="L20" s="227" t="s">
        <v>369</v>
      </c>
      <c r="M20" s="228">
        <v>0</v>
      </c>
      <c r="N20" s="228">
        <v>0</v>
      </c>
      <c r="O20" s="229">
        <v>1</v>
      </c>
      <c r="P20" s="230"/>
      <c r="Q20" s="231">
        <v>25</v>
      </c>
      <c r="R20" s="193" t="str">
        <f t="shared" si="0"/>
        <v>P</v>
      </c>
      <c r="S20" s="223">
        <v>1</v>
      </c>
      <c r="T20" s="232" t="s">
        <v>370</v>
      </c>
      <c r="U20" s="232" t="s">
        <v>332</v>
      </c>
      <c r="V20" s="233" t="s">
        <v>333</v>
      </c>
    </row>
    <row r="21" spans="2:26" ht="52.5" customHeight="1" x14ac:dyDescent="0.25">
      <c r="B21" s="192">
        <v>4</v>
      </c>
      <c r="C21" s="192"/>
      <c r="D21" s="1034"/>
      <c r="E21" s="1034"/>
      <c r="F21" s="1031"/>
      <c r="G21" s="225" t="s">
        <v>371</v>
      </c>
      <c r="H21" s="226">
        <v>25</v>
      </c>
      <c r="I21" s="226"/>
      <c r="J21" s="226"/>
      <c r="K21" s="226"/>
      <c r="L21" s="227" t="s">
        <v>372</v>
      </c>
      <c r="M21" s="228">
        <v>0</v>
      </c>
      <c r="N21" s="228">
        <v>0</v>
      </c>
      <c r="O21" s="229">
        <v>1</v>
      </c>
      <c r="P21" s="230"/>
      <c r="Q21" s="231">
        <v>25</v>
      </c>
      <c r="R21" s="193" t="str">
        <f t="shared" si="0"/>
        <v>P</v>
      </c>
      <c r="S21" s="223">
        <v>1</v>
      </c>
      <c r="T21" s="232" t="s">
        <v>370</v>
      </c>
      <c r="U21" s="232" t="s">
        <v>332</v>
      </c>
      <c r="V21" s="233" t="s">
        <v>333</v>
      </c>
    </row>
    <row r="22" spans="2:26" ht="97.5" customHeight="1" x14ac:dyDescent="0.25">
      <c r="B22" s="192">
        <v>5</v>
      </c>
      <c r="C22" s="192"/>
      <c r="D22" s="1034"/>
      <c r="E22" s="1034"/>
      <c r="F22" s="1031"/>
      <c r="G22" s="225" t="s">
        <v>373</v>
      </c>
      <c r="H22" s="226">
        <v>25</v>
      </c>
      <c r="I22" s="226"/>
      <c r="J22" s="226"/>
      <c r="K22" s="226"/>
      <c r="L22" s="227" t="s">
        <v>374</v>
      </c>
      <c r="M22" s="228">
        <v>0</v>
      </c>
      <c r="N22" s="228">
        <v>0</v>
      </c>
      <c r="O22" s="229">
        <v>1</v>
      </c>
      <c r="P22" s="230"/>
      <c r="Q22" s="231">
        <v>25</v>
      </c>
      <c r="R22" s="193" t="str">
        <f t="shared" si="0"/>
        <v>P</v>
      </c>
      <c r="S22" s="223">
        <v>1</v>
      </c>
      <c r="T22" s="232" t="s">
        <v>375</v>
      </c>
      <c r="U22" s="232" t="s">
        <v>376</v>
      </c>
      <c r="V22" s="233" t="s">
        <v>333</v>
      </c>
    </row>
    <row r="23" spans="2:26" ht="62.25" customHeight="1" x14ac:dyDescent="0.25">
      <c r="B23" s="192">
        <v>6</v>
      </c>
      <c r="C23" s="192"/>
      <c r="D23" s="1035"/>
      <c r="E23" s="1035"/>
      <c r="F23" s="1032"/>
      <c r="G23" s="225" t="s">
        <v>377</v>
      </c>
      <c r="H23" s="226">
        <v>25</v>
      </c>
      <c r="I23" s="226"/>
      <c r="J23" s="226"/>
      <c r="K23" s="226"/>
      <c r="L23" s="227" t="s">
        <v>378</v>
      </c>
      <c r="M23" s="228">
        <v>4800000</v>
      </c>
      <c r="N23" s="228">
        <v>100</v>
      </c>
      <c r="O23" s="229">
        <v>1</v>
      </c>
      <c r="P23" s="230"/>
      <c r="Q23" s="231">
        <v>100</v>
      </c>
      <c r="R23" s="193" t="str">
        <f t="shared" si="0"/>
        <v>P</v>
      </c>
      <c r="S23" s="223">
        <v>1</v>
      </c>
      <c r="T23" s="232" t="s">
        <v>379</v>
      </c>
      <c r="U23" s="232" t="s">
        <v>380</v>
      </c>
      <c r="V23" s="233" t="s">
        <v>333</v>
      </c>
    </row>
    <row r="24" spans="2:26" x14ac:dyDescent="0.25">
      <c r="B24" s="202" t="s">
        <v>78</v>
      </c>
      <c r="C24" s="202"/>
      <c r="D24" s="202"/>
      <c r="E24" s="202"/>
      <c r="F24" s="202"/>
    </row>
    <row r="25" spans="2:26" x14ac:dyDescent="0.25">
      <c r="N25" s="134"/>
      <c r="O25" s="137"/>
      <c r="P25" s="137"/>
      <c r="Q25" s="137"/>
      <c r="R25" s="137"/>
      <c r="S25" s="236"/>
    </row>
    <row r="26" spans="2:26" x14ac:dyDescent="0.25">
      <c r="B26" s="975"/>
      <c r="C26" s="976"/>
      <c r="D26" s="976"/>
      <c r="E26" s="976"/>
      <c r="F26" s="976"/>
      <c r="G26" s="976"/>
      <c r="H26" s="976"/>
      <c r="I26" s="976"/>
      <c r="J26" s="976"/>
      <c r="K26" s="976"/>
      <c r="L26" s="976"/>
      <c r="M26" s="976"/>
      <c r="N26" s="976"/>
      <c r="O26" s="976"/>
      <c r="P26" s="976"/>
      <c r="Q26" s="976"/>
      <c r="R26" s="976"/>
      <c r="S26" s="976"/>
      <c r="T26" s="976"/>
      <c r="U26" s="976"/>
      <c r="V26" s="977"/>
    </row>
    <row r="27" spans="2:26" x14ac:dyDescent="0.25">
      <c r="B27" s="975"/>
      <c r="C27" s="976"/>
      <c r="D27" s="976"/>
      <c r="E27" s="976"/>
      <c r="F27" s="976"/>
      <c r="G27" s="976"/>
      <c r="H27" s="976"/>
      <c r="I27" s="976"/>
      <c r="J27" s="976"/>
      <c r="K27" s="976"/>
      <c r="L27" s="976"/>
      <c r="M27" s="976"/>
      <c r="N27" s="976"/>
      <c r="O27" s="976"/>
      <c r="P27" s="976"/>
      <c r="Q27" s="976"/>
      <c r="R27" s="976"/>
      <c r="S27" s="976"/>
      <c r="T27" s="976"/>
      <c r="U27" s="976"/>
      <c r="V27" s="977"/>
    </row>
    <row r="28" spans="2:26" x14ac:dyDescent="0.25">
      <c r="B28" s="975"/>
      <c r="C28" s="976"/>
      <c r="D28" s="976"/>
      <c r="E28" s="976"/>
      <c r="F28" s="976"/>
      <c r="G28" s="976"/>
      <c r="H28" s="976"/>
      <c r="I28" s="976"/>
      <c r="J28" s="976"/>
      <c r="K28" s="976"/>
      <c r="L28" s="976"/>
      <c r="M28" s="976"/>
      <c r="N28" s="976"/>
      <c r="O28" s="976"/>
      <c r="P28" s="976"/>
      <c r="Q28" s="976"/>
      <c r="R28" s="976"/>
      <c r="S28" s="976"/>
      <c r="T28" s="976"/>
      <c r="U28" s="976"/>
      <c r="V28" s="977"/>
    </row>
    <row r="29" spans="2:26" x14ac:dyDescent="0.25">
      <c r="B29" s="975"/>
      <c r="C29" s="976"/>
      <c r="D29" s="976"/>
      <c r="E29" s="976"/>
      <c r="F29" s="976"/>
      <c r="G29" s="976"/>
      <c r="H29" s="976"/>
      <c r="I29" s="976"/>
      <c r="J29" s="976"/>
      <c r="K29" s="976"/>
      <c r="L29" s="976"/>
      <c r="M29" s="976"/>
      <c r="N29" s="976"/>
      <c r="O29" s="976"/>
      <c r="P29" s="976"/>
      <c r="Q29" s="976"/>
      <c r="R29" s="976"/>
      <c r="S29" s="976"/>
      <c r="T29" s="976"/>
      <c r="U29" s="976"/>
      <c r="V29" s="977"/>
    </row>
    <row r="30" spans="2:26" x14ac:dyDescent="0.25">
      <c r="B30" s="975"/>
      <c r="C30" s="976"/>
      <c r="D30" s="976"/>
      <c r="E30" s="976"/>
      <c r="F30" s="976"/>
      <c r="G30" s="976"/>
      <c r="H30" s="976"/>
      <c r="I30" s="976"/>
      <c r="J30" s="976"/>
      <c r="K30" s="976"/>
      <c r="L30" s="976"/>
      <c r="M30" s="976"/>
      <c r="N30" s="976"/>
      <c r="O30" s="976"/>
      <c r="P30" s="976"/>
      <c r="Q30" s="976"/>
      <c r="R30" s="976"/>
      <c r="S30" s="976"/>
      <c r="T30" s="976"/>
      <c r="U30" s="976"/>
      <c r="V30" s="977"/>
    </row>
    <row r="31" spans="2:26" x14ac:dyDescent="0.25">
      <c r="B31" s="975"/>
      <c r="C31" s="976"/>
      <c r="D31" s="976"/>
      <c r="E31" s="976"/>
      <c r="F31" s="976"/>
      <c r="G31" s="976"/>
      <c r="H31" s="976"/>
      <c r="I31" s="976"/>
      <c r="J31" s="976"/>
      <c r="K31" s="976"/>
      <c r="L31" s="976"/>
      <c r="M31" s="976"/>
      <c r="N31" s="976"/>
      <c r="O31" s="976"/>
      <c r="P31" s="976"/>
      <c r="Q31" s="976"/>
      <c r="R31" s="976"/>
      <c r="S31" s="976"/>
      <c r="T31" s="976"/>
      <c r="U31" s="976"/>
      <c r="V31" s="977"/>
    </row>
    <row r="32" spans="2:26" x14ac:dyDescent="0.25">
      <c r="B32" s="975"/>
      <c r="C32" s="976"/>
      <c r="D32" s="976"/>
      <c r="E32" s="976"/>
      <c r="F32" s="976"/>
      <c r="G32" s="976"/>
      <c r="H32" s="976"/>
      <c r="I32" s="976"/>
      <c r="J32" s="976"/>
      <c r="K32" s="976"/>
      <c r="L32" s="976"/>
      <c r="M32" s="976"/>
      <c r="N32" s="976"/>
      <c r="O32" s="976"/>
      <c r="P32" s="976"/>
      <c r="Q32" s="976"/>
      <c r="R32" s="976"/>
      <c r="S32" s="976"/>
      <c r="T32" s="976"/>
      <c r="U32" s="976"/>
      <c r="V32" s="977"/>
    </row>
    <row r="33" spans="2:22" x14ac:dyDescent="0.25">
      <c r="B33" s="975"/>
      <c r="C33" s="976"/>
      <c r="D33" s="976"/>
      <c r="E33" s="976"/>
      <c r="F33" s="976"/>
      <c r="G33" s="976"/>
      <c r="H33" s="976"/>
      <c r="I33" s="976"/>
      <c r="J33" s="976"/>
      <c r="K33" s="976"/>
      <c r="L33" s="976"/>
      <c r="M33" s="976"/>
      <c r="N33" s="976"/>
      <c r="O33" s="976"/>
      <c r="P33" s="976"/>
      <c r="Q33" s="976"/>
      <c r="R33" s="976"/>
      <c r="S33" s="976"/>
      <c r="T33" s="976"/>
      <c r="U33" s="976"/>
      <c r="V33" s="977"/>
    </row>
    <row r="34" spans="2:22" x14ac:dyDescent="0.25">
      <c r="B34" s="975"/>
      <c r="C34" s="976"/>
      <c r="D34" s="976"/>
      <c r="E34" s="976"/>
      <c r="F34" s="976"/>
      <c r="G34" s="976"/>
      <c r="H34" s="976"/>
      <c r="I34" s="976"/>
      <c r="J34" s="976"/>
      <c r="K34" s="976"/>
      <c r="L34" s="976"/>
      <c r="M34" s="976"/>
      <c r="N34" s="976"/>
      <c r="O34" s="976"/>
      <c r="P34" s="976"/>
      <c r="Q34" s="976"/>
      <c r="R34" s="976"/>
      <c r="S34" s="976"/>
      <c r="T34" s="976"/>
      <c r="U34" s="976"/>
      <c r="V34" s="977"/>
    </row>
    <row r="35" spans="2:22" x14ac:dyDescent="0.25">
      <c r="B35" s="975"/>
      <c r="C35" s="976"/>
      <c r="D35" s="976"/>
      <c r="E35" s="976"/>
      <c r="F35" s="976"/>
      <c r="G35" s="976"/>
      <c r="H35" s="976"/>
      <c r="I35" s="976"/>
      <c r="J35" s="976"/>
      <c r="K35" s="976"/>
      <c r="L35" s="976"/>
      <c r="M35" s="976"/>
      <c r="N35" s="976"/>
      <c r="O35" s="976"/>
      <c r="P35" s="976"/>
      <c r="Q35" s="976"/>
      <c r="R35" s="976"/>
      <c r="S35" s="976"/>
      <c r="T35" s="976"/>
      <c r="U35" s="976"/>
      <c r="V35" s="977"/>
    </row>
    <row r="36" spans="2:22" x14ac:dyDescent="0.25">
      <c r="B36" s="975"/>
      <c r="C36" s="976"/>
      <c r="D36" s="976"/>
      <c r="E36" s="976"/>
      <c r="F36" s="976"/>
      <c r="G36" s="976"/>
      <c r="H36" s="976"/>
      <c r="I36" s="976"/>
      <c r="J36" s="976"/>
      <c r="K36" s="976"/>
      <c r="L36" s="976"/>
      <c r="M36" s="976"/>
      <c r="N36" s="976"/>
      <c r="O36" s="976"/>
      <c r="P36" s="976"/>
      <c r="Q36" s="976"/>
      <c r="R36" s="976"/>
      <c r="S36" s="976"/>
      <c r="T36" s="976"/>
      <c r="U36" s="976"/>
      <c r="V36" s="977"/>
    </row>
  </sheetData>
  <mergeCells count="47">
    <mergeCell ref="B36:V36"/>
    <mergeCell ref="B28:V28"/>
    <mergeCell ref="B29:V29"/>
    <mergeCell ref="B30:V30"/>
    <mergeCell ref="B31:V31"/>
    <mergeCell ref="B32:V32"/>
    <mergeCell ref="B33:V33"/>
    <mergeCell ref="X16:Z16"/>
    <mergeCell ref="F18:F23"/>
    <mergeCell ref="B26:V26"/>
    <mergeCell ref="B34:V34"/>
    <mergeCell ref="B35:V35"/>
    <mergeCell ref="D16:D17"/>
    <mergeCell ref="E16:E17"/>
    <mergeCell ref="D18:D23"/>
    <mergeCell ref="E18:E23"/>
    <mergeCell ref="B27:V27"/>
    <mergeCell ref="L16:L17"/>
    <mergeCell ref="M16:M17"/>
    <mergeCell ref="N16:N17"/>
    <mergeCell ref="O16:O17"/>
    <mergeCell ref="P16:R16"/>
    <mergeCell ref="S16:S17"/>
    <mergeCell ref="T16:T17"/>
    <mergeCell ref="V16:V17"/>
    <mergeCell ref="B11:G11"/>
    <mergeCell ref="H11:O11"/>
    <mergeCell ref="B13:V13"/>
    <mergeCell ref="B15:N15"/>
    <mergeCell ref="O15:V15"/>
    <mergeCell ref="B16:B17"/>
    <mergeCell ref="C16:C17"/>
    <mergeCell ref="F16:F17"/>
    <mergeCell ref="G16:G17"/>
    <mergeCell ref="H16:K16"/>
    <mergeCell ref="B8:G8"/>
    <mergeCell ref="H8:O8"/>
    <mergeCell ref="B9:G9"/>
    <mergeCell ref="H9:O9"/>
    <mergeCell ref="B10:G10"/>
    <mergeCell ref="H10:O10"/>
    <mergeCell ref="B4:G6"/>
    <mergeCell ref="H4:O4"/>
    <mergeCell ref="P4:V4"/>
    <mergeCell ref="H5:O6"/>
    <mergeCell ref="P5:V5"/>
    <mergeCell ref="P6:V6"/>
  </mergeCells>
  <conditionalFormatting sqref="R18:R23">
    <cfRule type="containsText" dxfId="96" priority="1" stopIfTrue="1" operator="containsText" text="P">
      <formula>NOT(ISERROR(SEARCH("P",R18)))</formula>
    </cfRule>
    <cfRule type="containsText" dxfId="95" priority="2" stopIfTrue="1" operator="containsText" text="R">
      <formula>NOT(ISERROR(SEARCH("R",R18)))</formula>
    </cfRule>
    <cfRule type="containsText" dxfId="94" priority="3" operator="containsText" text="T">
      <formula>NOT(ISERROR(SEARCH("T",R18)))</formula>
    </cfRule>
    <cfRule type="iconSet" priority="4">
      <iconSet iconSet="3Symbols2">
        <cfvo type="percent" val="0"/>
        <cfvo type="percent" val="0.74"/>
        <cfvo type="percent" val="0.85"/>
      </iconSet>
    </cfRule>
  </conditionalFormatting>
  <pageMargins left="0" right="0" top="0.15748031496062992" bottom="0.15748031496062992" header="0.31496062992125984" footer="0.31496062992125984"/>
  <pageSetup paperSize="9" scale="40"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4FC0C0-27B9-433F-90DD-76B29D773ADE}">
  <dimension ref="B3:Z37"/>
  <sheetViews>
    <sheetView showGridLines="0" topLeftCell="G10" zoomScale="70" zoomScaleNormal="70" workbookViewId="0">
      <selection activeCell="Q23" sqref="Q18:Q23"/>
    </sheetView>
  </sheetViews>
  <sheetFormatPr baseColWidth="10" defaultColWidth="11.42578125" defaultRowHeight="15" x14ac:dyDescent="0.25"/>
  <cols>
    <col min="1" max="1" width="3.85546875" style="135" customWidth="1"/>
    <col min="2" max="2" width="7.42578125" style="135" customWidth="1"/>
    <col min="3" max="3" width="29.5703125" style="135" hidden="1" customWidth="1"/>
    <col min="4" max="5" width="29.5703125" style="135" customWidth="1"/>
    <col min="6" max="6" width="30.28515625" style="135" customWidth="1"/>
    <col min="7" max="7" width="82.5703125" style="135" customWidth="1"/>
    <col min="8" max="8" width="8.5703125" style="137" customWidth="1"/>
    <col min="9" max="9" width="9.140625" style="137" customWidth="1"/>
    <col min="10" max="10" width="7.7109375" style="137" customWidth="1"/>
    <col min="11" max="11" width="7.5703125" style="137" customWidth="1"/>
    <col min="12" max="12" width="51" style="135" customWidth="1"/>
    <col min="13" max="13" width="21.42578125" style="135" customWidth="1"/>
    <col min="14" max="14" width="22.85546875" style="135" customWidth="1"/>
    <col min="15" max="15" width="14.85546875" style="135" customWidth="1"/>
    <col min="16" max="16" width="18.7109375" style="135" customWidth="1"/>
    <col min="17" max="18" width="22" style="135" customWidth="1"/>
    <col min="19" max="19" width="24" style="135" customWidth="1"/>
    <col min="20" max="20" width="44.140625" style="135" customWidth="1"/>
    <col min="21" max="21" width="33.140625" style="135" customWidth="1"/>
    <col min="22" max="22" width="30.5703125" style="135" customWidth="1"/>
    <col min="23" max="16384" width="11.42578125" style="135"/>
  </cols>
  <sheetData>
    <row r="3" spans="2:26" ht="15.75" thickBot="1" x14ac:dyDescent="0.3"/>
    <row r="4" spans="2:26" ht="32.25" customHeight="1" thickBot="1" x14ac:dyDescent="0.3">
      <c r="B4" s="643"/>
      <c r="C4" s="644"/>
      <c r="D4" s="644"/>
      <c r="E4" s="644"/>
      <c r="F4" s="644"/>
      <c r="G4" s="645"/>
      <c r="H4" s="978" t="s">
        <v>0</v>
      </c>
      <c r="I4" s="979"/>
      <c r="J4" s="979"/>
      <c r="K4" s="979"/>
      <c r="L4" s="979"/>
      <c r="M4" s="979"/>
      <c r="N4" s="979"/>
      <c r="O4" s="980"/>
      <c r="P4" s="655" t="s">
        <v>1</v>
      </c>
      <c r="Q4" s="656"/>
      <c r="R4" s="656"/>
      <c r="S4" s="656"/>
      <c r="T4" s="656"/>
      <c r="U4" s="656"/>
      <c r="V4" s="657"/>
    </row>
    <row r="5" spans="2:26" ht="33" customHeight="1" thickBot="1" x14ac:dyDescent="0.3">
      <c r="B5" s="646"/>
      <c r="C5" s="647"/>
      <c r="D5" s="647"/>
      <c r="E5" s="647"/>
      <c r="F5" s="647"/>
      <c r="G5" s="648"/>
      <c r="H5" s="981" t="s">
        <v>2</v>
      </c>
      <c r="I5" s="982"/>
      <c r="J5" s="982"/>
      <c r="K5" s="982"/>
      <c r="L5" s="982"/>
      <c r="M5" s="982"/>
      <c r="N5" s="982"/>
      <c r="O5" s="983"/>
      <c r="P5" s="664" t="s">
        <v>325</v>
      </c>
      <c r="Q5" s="665"/>
      <c r="R5" s="665"/>
      <c r="S5" s="665"/>
      <c r="T5" s="665"/>
      <c r="U5" s="665"/>
      <c r="V5" s="666"/>
    </row>
    <row r="6" spans="2:26" ht="31.5" customHeight="1" thickBot="1" x14ac:dyDescent="0.3">
      <c r="B6" s="649"/>
      <c r="C6" s="650"/>
      <c r="D6" s="650"/>
      <c r="E6" s="650"/>
      <c r="F6" s="650"/>
      <c r="G6" s="651"/>
      <c r="H6" s="661"/>
      <c r="I6" s="662"/>
      <c r="J6" s="662"/>
      <c r="K6" s="662"/>
      <c r="L6" s="662"/>
      <c r="M6" s="662"/>
      <c r="N6" s="662"/>
      <c r="O6" s="663"/>
      <c r="P6" s="667" t="s">
        <v>4</v>
      </c>
      <c r="Q6" s="668"/>
      <c r="R6" s="668"/>
      <c r="S6" s="668"/>
      <c r="T6" s="668"/>
      <c r="U6" s="668"/>
      <c r="V6" s="669"/>
    </row>
    <row r="7" spans="2:26" ht="18" customHeight="1" thickBot="1" x14ac:dyDescent="0.3">
      <c r="L7" s="134"/>
      <c r="M7" s="134"/>
      <c r="N7" s="139"/>
      <c r="O7" s="139"/>
      <c r="P7" s="139"/>
      <c r="Q7" s="139"/>
      <c r="R7" s="139"/>
      <c r="S7" s="139"/>
      <c r="T7" s="139"/>
      <c r="U7" s="139"/>
      <c r="V7" s="139"/>
    </row>
    <row r="8" spans="2:26" ht="21.95" customHeight="1" thickBot="1" x14ac:dyDescent="0.3">
      <c r="B8" s="984" t="s">
        <v>5</v>
      </c>
      <c r="C8" s="985"/>
      <c r="D8" s="985"/>
      <c r="E8" s="985"/>
      <c r="F8" s="986"/>
      <c r="G8" s="987"/>
      <c r="H8" s="988" t="s">
        <v>326</v>
      </c>
      <c r="I8" s="989"/>
      <c r="J8" s="989"/>
      <c r="K8" s="989"/>
      <c r="L8" s="989"/>
      <c r="M8" s="989"/>
      <c r="N8" s="989"/>
      <c r="O8" s="990"/>
      <c r="P8" s="139"/>
      <c r="Q8" s="139"/>
      <c r="R8" s="139"/>
      <c r="S8" s="139"/>
      <c r="T8" s="139"/>
      <c r="U8" s="139"/>
      <c r="V8" s="139"/>
    </row>
    <row r="9" spans="2:26" ht="21.95" customHeight="1" thickBot="1" x14ac:dyDescent="0.3">
      <c r="B9" s="984" t="s">
        <v>7</v>
      </c>
      <c r="C9" s="985"/>
      <c r="D9" s="985"/>
      <c r="E9" s="985"/>
      <c r="F9" s="986"/>
      <c r="G9" s="987"/>
      <c r="H9" s="991">
        <v>2026</v>
      </c>
      <c r="I9" s="992"/>
      <c r="J9" s="992"/>
      <c r="K9" s="992"/>
      <c r="L9" s="992"/>
      <c r="M9" s="992"/>
      <c r="N9" s="992"/>
      <c r="O9" s="993"/>
      <c r="P9" s="139"/>
      <c r="Q9" s="139"/>
      <c r="R9" s="139"/>
      <c r="S9" s="139"/>
      <c r="T9" s="139"/>
      <c r="U9" s="139"/>
      <c r="V9" s="139"/>
    </row>
    <row r="10" spans="2:26" ht="21.95" customHeight="1" thickBot="1" x14ac:dyDescent="0.3">
      <c r="B10" s="984" t="s">
        <v>8</v>
      </c>
      <c r="C10" s="985"/>
      <c r="D10" s="985"/>
      <c r="E10" s="985"/>
      <c r="F10" s="986"/>
      <c r="G10" s="987"/>
      <c r="H10" s="994" t="s">
        <v>492</v>
      </c>
      <c r="I10" s="995"/>
      <c r="J10" s="995"/>
      <c r="K10" s="995"/>
      <c r="L10" s="995"/>
      <c r="M10" s="995"/>
      <c r="N10" s="995"/>
      <c r="O10" s="996"/>
      <c r="P10" s="139"/>
      <c r="Q10" s="139"/>
      <c r="R10" s="139"/>
      <c r="S10" s="139"/>
      <c r="T10" s="139"/>
      <c r="U10" s="139"/>
      <c r="V10" s="139"/>
    </row>
    <row r="11" spans="2:26" ht="21.95" customHeight="1" thickBot="1" x14ac:dyDescent="0.3">
      <c r="B11" s="1001" t="s">
        <v>10</v>
      </c>
      <c r="C11" s="1002"/>
      <c r="D11" s="1002"/>
      <c r="E11" s="1002"/>
      <c r="F11" s="1003"/>
      <c r="G11" s="1004"/>
      <c r="H11" s="994" t="s">
        <v>493</v>
      </c>
      <c r="I11" s="995"/>
      <c r="J11" s="995"/>
      <c r="K11" s="995"/>
      <c r="L11" s="995"/>
      <c r="M11" s="995"/>
      <c r="N11" s="995"/>
      <c r="O11" s="996"/>
      <c r="P11" s="139"/>
      <c r="Q11" s="139"/>
      <c r="R11" s="139"/>
      <c r="S11" s="139"/>
      <c r="T11" s="139"/>
      <c r="U11" s="139"/>
      <c r="V11" s="139"/>
    </row>
    <row r="12" spans="2:26" ht="10.5" customHeight="1" thickBot="1" x14ac:dyDescent="0.3">
      <c r="B12" s="140"/>
      <c r="C12" s="140"/>
      <c r="D12" s="140"/>
      <c r="E12" s="140"/>
      <c r="F12" s="140"/>
      <c r="G12" s="140"/>
      <c r="H12" s="142"/>
      <c r="I12" s="142"/>
      <c r="J12" s="142"/>
      <c r="K12" s="207"/>
      <c r="L12" s="134"/>
      <c r="M12" s="134"/>
      <c r="N12" s="134"/>
      <c r="O12" s="134"/>
      <c r="P12" s="139"/>
      <c r="Q12" s="139"/>
      <c r="R12" s="139"/>
      <c r="S12" s="139"/>
      <c r="T12" s="139"/>
      <c r="U12" s="139"/>
      <c r="V12" s="139"/>
    </row>
    <row r="13" spans="2:26" ht="47.25" customHeight="1" thickBot="1" x14ac:dyDescent="0.55000000000000004">
      <c r="B13" s="635" t="s">
        <v>12</v>
      </c>
      <c r="C13" s="636"/>
      <c r="D13" s="636"/>
      <c r="E13" s="636"/>
      <c r="F13" s="636"/>
      <c r="G13" s="636"/>
      <c r="H13" s="636"/>
      <c r="I13" s="636"/>
      <c r="J13" s="636"/>
      <c r="K13" s="636"/>
      <c r="L13" s="636"/>
      <c r="M13" s="636"/>
      <c r="N13" s="636"/>
      <c r="O13" s="636"/>
      <c r="P13" s="636"/>
      <c r="Q13" s="636"/>
      <c r="R13" s="636"/>
      <c r="S13" s="636"/>
      <c r="T13" s="636"/>
      <c r="U13" s="636"/>
      <c r="V13" s="637"/>
    </row>
    <row r="14" spans="2:26" ht="21" customHeight="1" thickBot="1" x14ac:dyDescent="0.3">
      <c r="B14" s="6"/>
      <c r="C14" s="7"/>
      <c r="D14" s="7"/>
      <c r="E14" s="7"/>
      <c r="F14" s="7"/>
      <c r="G14" s="7"/>
      <c r="H14" s="144"/>
      <c r="I14" s="144"/>
      <c r="J14" s="144"/>
      <c r="K14" s="144"/>
      <c r="L14" s="7"/>
      <c r="M14" s="7"/>
      <c r="N14" s="7"/>
      <c r="O14" s="7"/>
      <c r="P14" s="7"/>
      <c r="Q14" s="7"/>
      <c r="R14" s="7"/>
      <c r="S14" s="7"/>
      <c r="T14" s="7"/>
      <c r="U14" s="7"/>
      <c r="V14" s="8"/>
    </row>
    <row r="15" spans="2:26" ht="27" customHeight="1" thickBot="1" x14ac:dyDescent="0.3">
      <c r="B15" s="638" t="s">
        <v>13</v>
      </c>
      <c r="C15" s="639"/>
      <c r="D15" s="639"/>
      <c r="E15" s="639"/>
      <c r="F15" s="639"/>
      <c r="G15" s="639"/>
      <c r="H15" s="639"/>
      <c r="I15" s="639"/>
      <c r="J15" s="639"/>
      <c r="K15" s="639"/>
      <c r="L15" s="639"/>
      <c r="M15" s="639"/>
      <c r="N15" s="640"/>
      <c r="O15" s="641" t="s">
        <v>14</v>
      </c>
      <c r="P15" s="641"/>
      <c r="Q15" s="641"/>
      <c r="R15" s="641"/>
      <c r="S15" s="641"/>
      <c r="T15" s="641"/>
      <c r="U15" s="641"/>
      <c r="V15" s="642"/>
    </row>
    <row r="16" spans="2:26" ht="91.5" customHeight="1" thickBot="1" x14ac:dyDescent="0.3">
      <c r="B16" s="613" t="s">
        <v>15</v>
      </c>
      <c r="C16" s="965"/>
      <c r="D16" s="965" t="s">
        <v>16</v>
      </c>
      <c r="E16" s="965" t="s">
        <v>80</v>
      </c>
      <c r="F16" s="1006" t="s">
        <v>18</v>
      </c>
      <c r="G16" s="1006" t="s">
        <v>19</v>
      </c>
      <c r="H16" s="1008" t="s">
        <v>20</v>
      </c>
      <c r="I16" s="1009"/>
      <c r="J16" s="1009"/>
      <c r="K16" s="1010"/>
      <c r="L16" s="1015" t="s">
        <v>21</v>
      </c>
      <c r="M16" s="1017" t="s">
        <v>22</v>
      </c>
      <c r="N16" s="1017" t="s">
        <v>23</v>
      </c>
      <c r="O16" s="1019" t="s">
        <v>24</v>
      </c>
      <c r="P16" s="1020" t="s">
        <v>25</v>
      </c>
      <c r="Q16" s="1021"/>
      <c r="R16" s="1021"/>
      <c r="S16" s="1022" t="s">
        <v>26</v>
      </c>
      <c r="T16" s="997" t="s">
        <v>27</v>
      </c>
      <c r="U16" s="210" t="s">
        <v>28</v>
      </c>
      <c r="V16" s="999" t="s">
        <v>29</v>
      </c>
      <c r="X16" s="959" t="s">
        <v>256</v>
      </c>
      <c r="Y16" s="959"/>
      <c r="Z16" s="959"/>
    </row>
    <row r="17" spans="2:26" ht="33" customHeight="1" thickBot="1" x14ac:dyDescent="0.3">
      <c r="B17" s="614"/>
      <c r="C17" s="966"/>
      <c r="D17" s="966"/>
      <c r="E17" s="966"/>
      <c r="F17" s="1007"/>
      <c r="G17" s="1007"/>
      <c r="H17" s="211" t="s">
        <v>30</v>
      </c>
      <c r="I17" s="209" t="s">
        <v>31</v>
      </c>
      <c r="J17" s="209" t="s">
        <v>32</v>
      </c>
      <c r="K17" s="209" t="s">
        <v>33</v>
      </c>
      <c r="L17" s="1016"/>
      <c r="M17" s="2257"/>
      <c r="N17" s="2257"/>
      <c r="O17" s="607"/>
      <c r="P17" s="212" t="s">
        <v>34</v>
      </c>
      <c r="Q17" s="212" t="s">
        <v>35</v>
      </c>
      <c r="R17" s="2258" t="s">
        <v>36</v>
      </c>
      <c r="S17" s="1023"/>
      <c r="T17" s="998"/>
      <c r="U17" s="213"/>
      <c r="V17" s="1000"/>
      <c r="X17" s="187">
        <v>0.75</v>
      </c>
      <c r="Y17" s="187">
        <v>0.88</v>
      </c>
      <c r="Z17" s="187">
        <v>0.95</v>
      </c>
    </row>
    <row r="18" spans="2:26" ht="110.25" x14ac:dyDescent="0.25">
      <c r="B18" s="214">
        <v>1</v>
      </c>
      <c r="C18" s="215"/>
      <c r="D18" s="2259" t="s">
        <v>328</v>
      </c>
      <c r="E18" s="2259" t="s">
        <v>1053</v>
      </c>
      <c r="F18" s="2260" t="s">
        <v>359</v>
      </c>
      <c r="G18" s="2261" t="s">
        <v>494</v>
      </c>
      <c r="H18" s="2262">
        <v>0.99</v>
      </c>
      <c r="I18" s="2261">
        <v>0</v>
      </c>
      <c r="J18" s="2263">
        <v>0</v>
      </c>
      <c r="K18" s="2264">
        <v>0</v>
      </c>
      <c r="L18" s="219" t="s">
        <v>495</v>
      </c>
      <c r="M18" s="2265">
        <v>0</v>
      </c>
      <c r="N18" s="2265">
        <v>0</v>
      </c>
      <c r="O18" s="2266">
        <v>1</v>
      </c>
      <c r="P18" s="2267">
        <v>0</v>
      </c>
      <c r="Q18" s="2272" t="s">
        <v>1256</v>
      </c>
      <c r="R18" s="2218" t="str">
        <f>IF(Q18&lt;=X$17,"T",IF(Q18&lt;$Z$17,"R",IF(Q18&gt;=$Z$17,"P")))</f>
        <v>P</v>
      </c>
      <c r="S18" s="2268">
        <v>0</v>
      </c>
      <c r="T18" s="2269" t="s">
        <v>496</v>
      </c>
      <c r="U18" s="2270" t="s">
        <v>497</v>
      </c>
      <c r="V18" s="2269" t="s">
        <v>333</v>
      </c>
    </row>
    <row r="19" spans="2:26" ht="87" customHeight="1" x14ac:dyDescent="0.25">
      <c r="B19" s="192">
        <v>2</v>
      </c>
      <c r="C19" s="192"/>
      <c r="D19" s="1118"/>
      <c r="E19" s="1118"/>
      <c r="F19" s="1254"/>
      <c r="G19" s="2271" t="s">
        <v>498</v>
      </c>
      <c r="H19" s="2272">
        <v>1</v>
      </c>
      <c r="I19" s="2273">
        <v>0</v>
      </c>
      <c r="J19" s="2273">
        <v>0</v>
      </c>
      <c r="K19" s="2273"/>
      <c r="L19" s="227" t="s">
        <v>499</v>
      </c>
      <c r="M19" s="2265">
        <v>0</v>
      </c>
      <c r="N19" s="2265">
        <v>0</v>
      </c>
      <c r="O19" s="2274">
        <v>1</v>
      </c>
      <c r="P19" s="2275">
        <v>0</v>
      </c>
      <c r="Q19" s="2272" t="s">
        <v>1256</v>
      </c>
      <c r="R19" s="2218" t="str">
        <f t="shared" ref="R19:R23" si="0">IF(Q19&lt;=X$17,"T",IF(Q19&lt;$Z$17,"R",IF(Q19&gt;=$Z$17,"P")))</f>
        <v>P</v>
      </c>
      <c r="S19" s="2268">
        <v>0</v>
      </c>
      <c r="T19" s="2276" t="s">
        <v>500</v>
      </c>
      <c r="U19" s="2276" t="s">
        <v>501</v>
      </c>
      <c r="V19" s="2025" t="s">
        <v>333</v>
      </c>
    </row>
    <row r="20" spans="2:26" ht="91.5" hidden="1" customHeight="1" x14ac:dyDescent="0.25">
      <c r="B20" s="192"/>
      <c r="C20" s="192"/>
      <c r="D20" s="1118"/>
      <c r="E20" s="1118"/>
      <c r="F20" s="1254"/>
      <c r="G20" s="2271"/>
      <c r="H20" s="2272"/>
      <c r="I20" s="2273"/>
      <c r="J20" s="2273"/>
      <c r="K20" s="2273"/>
      <c r="L20" s="227"/>
      <c r="M20" s="2265">
        <v>0</v>
      </c>
      <c r="N20" s="2265">
        <v>0</v>
      </c>
      <c r="O20" s="2274"/>
      <c r="P20" s="2275"/>
      <c r="Q20" s="2272"/>
      <c r="R20" s="2218" t="str">
        <f t="shared" si="0"/>
        <v>T</v>
      </c>
      <c r="S20" s="2268"/>
      <c r="T20" s="2276"/>
      <c r="U20" s="2277"/>
      <c r="V20" s="2025"/>
    </row>
    <row r="21" spans="2:26" ht="63.75" customHeight="1" x14ac:dyDescent="0.25">
      <c r="B21" s="192">
        <v>3</v>
      </c>
      <c r="C21" s="192"/>
      <c r="D21" s="1118"/>
      <c r="E21" s="1118"/>
      <c r="F21" s="1254"/>
      <c r="G21" s="2271" t="s">
        <v>502</v>
      </c>
      <c r="H21" s="2272">
        <v>1</v>
      </c>
      <c r="I21" s="2273">
        <v>0</v>
      </c>
      <c r="J21" s="2273">
        <v>0</v>
      </c>
      <c r="K21" s="2273">
        <v>0</v>
      </c>
      <c r="L21" s="227" t="s">
        <v>503</v>
      </c>
      <c r="M21" s="2265">
        <v>0</v>
      </c>
      <c r="N21" s="2265">
        <v>0</v>
      </c>
      <c r="O21" s="2274">
        <v>1</v>
      </c>
      <c r="P21" s="2275">
        <v>0</v>
      </c>
      <c r="Q21" s="2272" t="s">
        <v>1256</v>
      </c>
      <c r="R21" s="2218" t="str">
        <f t="shared" si="0"/>
        <v>P</v>
      </c>
      <c r="S21" s="2268">
        <v>0</v>
      </c>
      <c r="T21" s="2276" t="s">
        <v>504</v>
      </c>
      <c r="U21" s="2276" t="s">
        <v>505</v>
      </c>
      <c r="V21" s="2025" t="s">
        <v>333</v>
      </c>
    </row>
    <row r="22" spans="2:26" ht="41.25" customHeight="1" x14ac:dyDescent="0.25">
      <c r="B22" s="192">
        <v>4</v>
      </c>
      <c r="C22" s="192"/>
      <c r="D22" s="1118"/>
      <c r="E22" s="1118"/>
      <c r="F22" s="1254"/>
      <c r="G22" s="2271" t="s">
        <v>506</v>
      </c>
      <c r="H22" s="2272">
        <v>1</v>
      </c>
      <c r="I22" s="2273">
        <v>0</v>
      </c>
      <c r="J22" s="2273">
        <v>0</v>
      </c>
      <c r="K22" s="2273">
        <v>0</v>
      </c>
      <c r="L22" s="227" t="s">
        <v>507</v>
      </c>
      <c r="M22" s="2265">
        <v>0</v>
      </c>
      <c r="N22" s="2265">
        <v>0</v>
      </c>
      <c r="O22" s="2274">
        <v>1</v>
      </c>
      <c r="P22" s="2275">
        <v>0</v>
      </c>
      <c r="Q22" s="2272" t="s">
        <v>1256</v>
      </c>
      <c r="R22" s="2218" t="str">
        <f t="shared" si="0"/>
        <v>P</v>
      </c>
      <c r="S22" s="2268">
        <v>0</v>
      </c>
      <c r="T22" s="2276" t="s">
        <v>508</v>
      </c>
      <c r="U22" s="2276" t="s">
        <v>509</v>
      </c>
      <c r="V22" s="2025" t="s">
        <v>333</v>
      </c>
    </row>
    <row r="23" spans="2:26" ht="70.5" customHeight="1" x14ac:dyDescent="0.25">
      <c r="B23" s="192">
        <v>5</v>
      </c>
      <c r="C23" s="192"/>
      <c r="D23" s="971"/>
      <c r="E23" s="971"/>
      <c r="F23" s="1837"/>
      <c r="G23" s="2271" t="s">
        <v>510</v>
      </c>
      <c r="H23" s="2272">
        <v>1</v>
      </c>
      <c r="I23" s="2273">
        <v>0</v>
      </c>
      <c r="J23" s="2273">
        <v>0</v>
      </c>
      <c r="K23" s="2273">
        <v>0</v>
      </c>
      <c r="L23" s="227" t="s">
        <v>511</v>
      </c>
      <c r="M23" s="2265">
        <v>0</v>
      </c>
      <c r="N23" s="2265">
        <v>0</v>
      </c>
      <c r="O23" s="2274">
        <v>1</v>
      </c>
      <c r="P23" s="2275">
        <v>0</v>
      </c>
      <c r="Q23" s="2272" t="s">
        <v>1256</v>
      </c>
      <c r="R23" s="2218" t="str">
        <f t="shared" si="0"/>
        <v>P</v>
      </c>
      <c r="S23" s="2268">
        <v>0</v>
      </c>
      <c r="T23" s="2276" t="s">
        <v>512</v>
      </c>
      <c r="U23" s="2276" t="s">
        <v>505</v>
      </c>
      <c r="V23" s="2025" t="s">
        <v>333</v>
      </c>
    </row>
    <row r="24" spans="2:26" ht="30.75" customHeight="1" x14ac:dyDescent="0.25">
      <c r="L24" s="236"/>
    </row>
    <row r="25" spans="2:26" x14ac:dyDescent="0.25">
      <c r="B25" s="202" t="s">
        <v>78</v>
      </c>
      <c r="C25" s="202"/>
      <c r="D25" s="202"/>
      <c r="E25" s="202"/>
      <c r="F25" s="202"/>
    </row>
    <row r="27" spans="2:26" x14ac:dyDescent="0.25">
      <c r="B27" s="975"/>
      <c r="C27" s="976"/>
      <c r="D27" s="976"/>
      <c r="E27" s="976"/>
      <c r="F27" s="976"/>
      <c r="G27" s="976"/>
      <c r="H27" s="976"/>
      <c r="I27" s="976"/>
      <c r="J27" s="976"/>
      <c r="K27" s="976"/>
      <c r="L27" s="976"/>
      <c r="M27" s="976"/>
      <c r="N27" s="976"/>
      <c r="O27" s="976"/>
      <c r="P27" s="976"/>
      <c r="Q27" s="976"/>
      <c r="R27" s="976"/>
      <c r="S27" s="976"/>
      <c r="T27" s="976"/>
      <c r="U27" s="976"/>
      <c r="V27" s="977"/>
    </row>
    <row r="28" spans="2:26" x14ac:dyDescent="0.25">
      <c r="B28" s="975"/>
      <c r="C28" s="976"/>
      <c r="D28" s="976"/>
      <c r="E28" s="976"/>
      <c r="F28" s="976"/>
      <c r="G28" s="976"/>
      <c r="H28" s="976"/>
      <c r="I28" s="976"/>
      <c r="J28" s="976"/>
      <c r="K28" s="976"/>
      <c r="L28" s="976"/>
      <c r="M28" s="976"/>
      <c r="N28" s="976"/>
      <c r="O28" s="976"/>
      <c r="P28" s="976"/>
      <c r="Q28" s="976"/>
      <c r="R28" s="976"/>
      <c r="S28" s="976"/>
      <c r="T28" s="976"/>
      <c r="U28" s="976"/>
      <c r="V28" s="977"/>
    </row>
    <row r="29" spans="2:26" x14ac:dyDescent="0.25">
      <c r="B29" s="975"/>
      <c r="C29" s="976"/>
      <c r="D29" s="976"/>
      <c r="E29" s="976"/>
      <c r="F29" s="976"/>
      <c r="G29" s="976"/>
      <c r="H29" s="976"/>
      <c r="I29" s="976"/>
      <c r="J29" s="976"/>
      <c r="K29" s="976"/>
      <c r="L29" s="976"/>
      <c r="M29" s="976"/>
      <c r="N29" s="976"/>
      <c r="O29" s="976"/>
      <c r="P29" s="976"/>
      <c r="Q29" s="976"/>
      <c r="R29" s="976"/>
      <c r="S29" s="976"/>
      <c r="T29" s="976"/>
      <c r="U29" s="976"/>
      <c r="V29" s="977"/>
    </row>
    <row r="30" spans="2:26" x14ac:dyDescent="0.25">
      <c r="B30" s="975"/>
      <c r="C30" s="976"/>
      <c r="D30" s="976"/>
      <c r="E30" s="976"/>
      <c r="F30" s="976"/>
      <c r="G30" s="976"/>
      <c r="H30" s="976"/>
      <c r="I30" s="976"/>
      <c r="J30" s="976"/>
      <c r="K30" s="976"/>
      <c r="L30" s="976"/>
      <c r="M30" s="976"/>
      <c r="N30" s="976"/>
      <c r="O30" s="976"/>
      <c r="P30" s="976"/>
      <c r="Q30" s="976"/>
      <c r="R30" s="976"/>
      <c r="S30" s="976"/>
      <c r="T30" s="976"/>
      <c r="U30" s="976"/>
      <c r="V30" s="977"/>
    </row>
    <row r="31" spans="2:26" x14ac:dyDescent="0.25">
      <c r="B31" s="975"/>
      <c r="C31" s="976"/>
      <c r="D31" s="976"/>
      <c r="E31" s="976"/>
      <c r="F31" s="976"/>
      <c r="G31" s="976"/>
      <c r="H31" s="976"/>
      <c r="I31" s="976"/>
      <c r="J31" s="976"/>
      <c r="K31" s="976"/>
      <c r="L31" s="976"/>
      <c r="M31" s="976"/>
      <c r="N31" s="976"/>
      <c r="O31" s="976"/>
      <c r="P31" s="976"/>
      <c r="Q31" s="976"/>
      <c r="R31" s="976"/>
      <c r="S31" s="976"/>
      <c r="T31" s="976"/>
      <c r="U31" s="976"/>
      <c r="V31" s="977"/>
    </row>
    <row r="32" spans="2:26" x14ac:dyDescent="0.25">
      <c r="B32" s="975"/>
      <c r="C32" s="976"/>
      <c r="D32" s="976"/>
      <c r="E32" s="976"/>
      <c r="F32" s="976"/>
      <c r="G32" s="976"/>
      <c r="H32" s="976"/>
      <c r="I32" s="976"/>
      <c r="J32" s="976"/>
      <c r="K32" s="976"/>
      <c r="L32" s="976"/>
      <c r="M32" s="976"/>
      <c r="N32" s="976"/>
      <c r="O32" s="976"/>
      <c r="P32" s="976"/>
      <c r="Q32" s="976"/>
      <c r="R32" s="976"/>
      <c r="S32" s="976"/>
      <c r="T32" s="976"/>
      <c r="U32" s="976"/>
      <c r="V32" s="977"/>
    </row>
    <row r="33" spans="2:22" x14ac:dyDescent="0.25">
      <c r="B33" s="975"/>
      <c r="C33" s="976"/>
      <c r="D33" s="976"/>
      <c r="E33" s="976"/>
      <c r="F33" s="976"/>
      <c r="G33" s="976"/>
      <c r="H33" s="976"/>
      <c r="I33" s="976"/>
      <c r="J33" s="976"/>
      <c r="K33" s="976"/>
      <c r="L33" s="976"/>
      <c r="M33" s="976"/>
      <c r="N33" s="976"/>
      <c r="O33" s="976"/>
      <c r="P33" s="976"/>
      <c r="Q33" s="976"/>
      <c r="R33" s="976"/>
      <c r="S33" s="976"/>
      <c r="T33" s="976"/>
      <c r="U33" s="976"/>
      <c r="V33" s="977"/>
    </row>
    <row r="34" spans="2:22" x14ac:dyDescent="0.25">
      <c r="B34" s="975"/>
      <c r="C34" s="976"/>
      <c r="D34" s="976"/>
      <c r="E34" s="976"/>
      <c r="F34" s="976"/>
      <c r="G34" s="976"/>
      <c r="H34" s="976"/>
      <c r="I34" s="976"/>
      <c r="J34" s="976"/>
      <c r="K34" s="976"/>
      <c r="L34" s="976"/>
      <c r="M34" s="976"/>
      <c r="N34" s="976"/>
      <c r="O34" s="976"/>
      <c r="P34" s="976"/>
      <c r="Q34" s="976"/>
      <c r="R34" s="976"/>
      <c r="S34" s="976"/>
      <c r="T34" s="976"/>
      <c r="U34" s="976"/>
      <c r="V34" s="977"/>
    </row>
    <row r="35" spans="2:22" x14ac:dyDescent="0.25">
      <c r="B35" s="975"/>
      <c r="C35" s="976"/>
      <c r="D35" s="976"/>
      <c r="E35" s="976"/>
      <c r="F35" s="976"/>
      <c r="G35" s="976"/>
      <c r="H35" s="976"/>
      <c r="I35" s="976"/>
      <c r="J35" s="976"/>
      <c r="K35" s="976"/>
      <c r="L35" s="976"/>
      <c r="M35" s="976"/>
      <c r="N35" s="976"/>
      <c r="O35" s="976"/>
      <c r="P35" s="976"/>
      <c r="Q35" s="976"/>
      <c r="R35" s="976"/>
      <c r="S35" s="976"/>
      <c r="T35" s="976"/>
      <c r="U35" s="976"/>
      <c r="V35" s="977"/>
    </row>
    <row r="36" spans="2:22" x14ac:dyDescent="0.25">
      <c r="B36" s="975"/>
      <c r="C36" s="976"/>
      <c r="D36" s="976"/>
      <c r="E36" s="976"/>
      <c r="F36" s="976"/>
      <c r="G36" s="976"/>
      <c r="H36" s="976"/>
      <c r="I36" s="976"/>
      <c r="J36" s="976"/>
      <c r="K36" s="976"/>
      <c r="L36" s="976"/>
      <c r="M36" s="976"/>
      <c r="N36" s="976"/>
      <c r="O36" s="976"/>
      <c r="P36" s="976"/>
      <c r="Q36" s="976"/>
      <c r="R36" s="976"/>
      <c r="S36" s="976"/>
      <c r="T36" s="976"/>
      <c r="U36" s="976"/>
      <c r="V36" s="977"/>
    </row>
    <row r="37" spans="2:22" x14ac:dyDescent="0.25">
      <c r="B37" s="975"/>
      <c r="C37" s="976"/>
      <c r="D37" s="976"/>
      <c r="E37" s="976"/>
      <c r="F37" s="976"/>
      <c r="G37" s="976"/>
      <c r="H37" s="976"/>
      <c r="I37" s="976"/>
      <c r="J37" s="976"/>
      <c r="K37" s="976"/>
      <c r="L37" s="976"/>
      <c r="M37" s="976"/>
      <c r="N37" s="976"/>
      <c r="O37" s="976"/>
      <c r="P37" s="976"/>
      <c r="Q37" s="976"/>
      <c r="R37" s="976"/>
      <c r="S37" s="976"/>
      <c r="T37" s="976"/>
      <c r="U37" s="976"/>
      <c r="V37" s="977"/>
    </row>
  </sheetData>
  <mergeCells count="47">
    <mergeCell ref="B4:G6"/>
    <mergeCell ref="H4:O4"/>
    <mergeCell ref="P4:V4"/>
    <mergeCell ref="H5:O6"/>
    <mergeCell ref="P5:V5"/>
    <mergeCell ref="P6:V6"/>
    <mergeCell ref="B8:G8"/>
    <mergeCell ref="H8:O8"/>
    <mergeCell ref="B9:G9"/>
    <mergeCell ref="H9:O9"/>
    <mergeCell ref="B10:G10"/>
    <mergeCell ref="H10:O10"/>
    <mergeCell ref="B11:G11"/>
    <mergeCell ref="H11:O11"/>
    <mergeCell ref="B13:V13"/>
    <mergeCell ref="B15:N15"/>
    <mergeCell ref="O15:V15"/>
    <mergeCell ref="B28:V28"/>
    <mergeCell ref="L16:L17"/>
    <mergeCell ref="M16:M17"/>
    <mergeCell ref="N16:N17"/>
    <mergeCell ref="O16:O17"/>
    <mergeCell ref="P16:R16"/>
    <mergeCell ref="S16:S17"/>
    <mergeCell ref="B16:B17"/>
    <mergeCell ref="C16:C17"/>
    <mergeCell ref="F16:F17"/>
    <mergeCell ref="G16:G17"/>
    <mergeCell ref="H16:K16"/>
    <mergeCell ref="D16:D17"/>
    <mergeCell ref="E16:E17"/>
    <mergeCell ref="E18:E23"/>
    <mergeCell ref="D18:D23"/>
    <mergeCell ref="T16:T17"/>
    <mergeCell ref="V16:V17"/>
    <mergeCell ref="X16:Z16"/>
    <mergeCell ref="F18:F23"/>
    <mergeCell ref="B27:V27"/>
    <mergeCell ref="B35:V35"/>
    <mergeCell ref="B36:V36"/>
    <mergeCell ref="B37:V37"/>
    <mergeCell ref="B29:V29"/>
    <mergeCell ref="B30:V30"/>
    <mergeCell ref="B31:V31"/>
    <mergeCell ref="B32:V32"/>
    <mergeCell ref="B33:V33"/>
    <mergeCell ref="B34:V34"/>
  </mergeCells>
  <conditionalFormatting sqref="R18:R23">
    <cfRule type="containsText" dxfId="93" priority="1" stopIfTrue="1" operator="containsText" text="P">
      <formula>NOT(ISERROR(SEARCH("P",R18)))</formula>
    </cfRule>
    <cfRule type="containsText" dxfId="92" priority="2" stopIfTrue="1" operator="containsText" text="R">
      <formula>NOT(ISERROR(SEARCH("R",R18)))</formula>
    </cfRule>
    <cfRule type="containsText" dxfId="91" priority="3" operator="containsText" text="T">
      <formula>NOT(ISERROR(SEARCH("T",R18)))</formula>
    </cfRule>
    <cfRule type="iconSet" priority="4">
      <iconSet iconSet="3Symbols2">
        <cfvo type="percent" val="0"/>
        <cfvo type="percent" val="0.74"/>
        <cfvo type="percent" val="0.85"/>
      </iconSet>
    </cfRule>
  </conditionalFormatting>
  <pageMargins left="0" right="0" top="0.15748031496062992" bottom="0.15748031496062992" header="0.31496062992125984" footer="0.31496062992125984"/>
  <pageSetup paperSize="9" scale="40"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35EEA1-C730-468E-9BA9-580768ED9314}">
  <dimension ref="B3:X36"/>
  <sheetViews>
    <sheetView showGridLines="0" topLeftCell="A14" zoomScale="70" zoomScaleNormal="70" workbookViewId="0">
      <selection activeCell="D18" sqref="D18:D22"/>
    </sheetView>
  </sheetViews>
  <sheetFormatPr baseColWidth="10" defaultColWidth="11.42578125" defaultRowHeight="15" x14ac:dyDescent="0.25"/>
  <cols>
    <col min="1" max="1" width="3.85546875" style="135" customWidth="1"/>
    <col min="2" max="2" width="7.42578125" style="135" customWidth="1"/>
    <col min="3" max="3" width="29.5703125" style="135" hidden="1" customWidth="1"/>
    <col min="4" max="4" width="30.28515625" style="135" customWidth="1"/>
    <col min="5" max="5" width="82.5703125" style="135" customWidth="1"/>
    <col min="6" max="6" width="8.5703125" style="137" customWidth="1"/>
    <col min="7" max="7" width="9.140625" style="137" customWidth="1"/>
    <col min="8" max="8" width="7.7109375" style="137" customWidth="1"/>
    <col min="9" max="9" width="7.5703125" style="137" customWidth="1"/>
    <col min="10" max="10" width="51" style="135" customWidth="1"/>
    <col min="11" max="11" width="21.42578125" style="135" customWidth="1"/>
    <col min="12" max="12" width="22.85546875" style="135" customWidth="1"/>
    <col min="13" max="13" width="14.85546875" style="135" customWidth="1"/>
    <col min="14" max="14" width="18.7109375" style="135" customWidth="1"/>
    <col min="15" max="16" width="22" style="135" customWidth="1"/>
    <col min="17" max="17" width="24" style="135" customWidth="1"/>
    <col min="18" max="18" width="43.28515625" style="134" customWidth="1"/>
    <col min="19" max="19" width="33.140625" style="135" customWidth="1"/>
    <col min="20" max="20" width="30.5703125" style="135" customWidth="1"/>
    <col min="21" max="16384" width="11.42578125" style="135"/>
  </cols>
  <sheetData>
    <row r="3" spans="2:24" ht="15.75" thickBot="1" x14ac:dyDescent="0.3"/>
    <row r="4" spans="2:24" ht="32.25" customHeight="1" thickBot="1" x14ac:dyDescent="0.3">
      <c r="B4" s="643"/>
      <c r="C4" s="644"/>
      <c r="D4" s="644"/>
      <c r="E4" s="645"/>
      <c r="F4" s="978" t="s">
        <v>0</v>
      </c>
      <c r="G4" s="979"/>
      <c r="H4" s="979"/>
      <c r="I4" s="979"/>
      <c r="J4" s="979"/>
      <c r="K4" s="979"/>
      <c r="L4" s="979"/>
      <c r="M4" s="980"/>
      <c r="N4" s="655" t="s">
        <v>1</v>
      </c>
      <c r="O4" s="656"/>
      <c r="P4" s="656"/>
      <c r="Q4" s="656"/>
      <c r="R4" s="656"/>
      <c r="S4" s="656"/>
      <c r="T4" s="657"/>
    </row>
    <row r="5" spans="2:24" ht="33" customHeight="1" thickBot="1" x14ac:dyDescent="0.3">
      <c r="B5" s="646"/>
      <c r="C5" s="647"/>
      <c r="D5" s="647"/>
      <c r="E5" s="648"/>
      <c r="F5" s="981" t="s">
        <v>2</v>
      </c>
      <c r="G5" s="982"/>
      <c r="H5" s="982"/>
      <c r="I5" s="982"/>
      <c r="J5" s="982"/>
      <c r="K5" s="982"/>
      <c r="L5" s="982"/>
      <c r="M5" s="983"/>
      <c r="N5" s="664" t="s">
        <v>325</v>
      </c>
      <c r="O5" s="665"/>
      <c r="P5" s="665"/>
      <c r="Q5" s="665"/>
      <c r="R5" s="665"/>
      <c r="S5" s="665"/>
      <c r="T5" s="666"/>
    </row>
    <row r="6" spans="2:24" ht="31.5" customHeight="1" thickBot="1" x14ac:dyDescent="0.3">
      <c r="B6" s="649"/>
      <c r="C6" s="650"/>
      <c r="D6" s="650"/>
      <c r="E6" s="651"/>
      <c r="F6" s="661"/>
      <c r="G6" s="662"/>
      <c r="H6" s="662"/>
      <c r="I6" s="662"/>
      <c r="J6" s="662"/>
      <c r="K6" s="662"/>
      <c r="L6" s="662"/>
      <c r="M6" s="663"/>
      <c r="N6" s="667" t="s">
        <v>4</v>
      </c>
      <c r="O6" s="668"/>
      <c r="P6" s="668"/>
      <c r="Q6" s="668"/>
      <c r="R6" s="668"/>
      <c r="S6" s="668"/>
      <c r="T6" s="669"/>
    </row>
    <row r="7" spans="2:24" ht="18" customHeight="1" thickBot="1" x14ac:dyDescent="0.3">
      <c r="J7" s="134"/>
      <c r="K7" s="134"/>
      <c r="L7" s="139"/>
      <c r="M7" s="139"/>
      <c r="N7" s="139"/>
      <c r="O7" s="139"/>
      <c r="P7" s="139"/>
      <c r="Q7" s="139"/>
      <c r="R7" s="238"/>
      <c r="S7" s="139"/>
      <c r="T7" s="139"/>
    </row>
    <row r="8" spans="2:24" ht="24" customHeight="1" thickBot="1" x14ac:dyDescent="0.3">
      <c r="B8" s="984" t="s">
        <v>5</v>
      </c>
      <c r="C8" s="985"/>
      <c r="D8" s="986"/>
      <c r="E8" s="987"/>
      <c r="F8" s="988" t="s">
        <v>381</v>
      </c>
      <c r="G8" s="989"/>
      <c r="H8" s="989"/>
      <c r="I8" s="989"/>
      <c r="J8" s="989"/>
      <c r="K8" s="989"/>
      <c r="L8" s="989"/>
      <c r="M8" s="990"/>
      <c r="N8" s="139"/>
      <c r="O8" s="139"/>
      <c r="P8" s="139"/>
      <c r="Q8" s="139"/>
      <c r="R8" s="238"/>
      <c r="S8" s="139"/>
      <c r="T8" s="139"/>
    </row>
    <row r="9" spans="2:24" ht="15.75" thickBot="1" x14ac:dyDescent="0.3">
      <c r="B9" s="984" t="s">
        <v>7</v>
      </c>
      <c r="C9" s="985"/>
      <c r="D9" s="986"/>
      <c r="E9" s="987"/>
      <c r="F9" s="991">
        <v>2025</v>
      </c>
      <c r="G9" s="992"/>
      <c r="H9" s="992"/>
      <c r="I9" s="992"/>
      <c r="J9" s="992"/>
      <c r="K9" s="992"/>
      <c r="L9" s="992"/>
      <c r="M9" s="993"/>
      <c r="N9" s="139"/>
      <c r="O9" s="139"/>
      <c r="P9" s="139"/>
      <c r="Q9" s="139"/>
      <c r="R9" s="238"/>
      <c r="S9" s="139"/>
      <c r="T9" s="139"/>
    </row>
    <row r="10" spans="2:24" ht="21.95" customHeight="1" thickBot="1" x14ac:dyDescent="0.3">
      <c r="B10" s="984" t="s">
        <v>8</v>
      </c>
      <c r="C10" s="985"/>
      <c r="D10" s="986"/>
      <c r="E10" s="987"/>
      <c r="F10" s="1005">
        <v>45993</v>
      </c>
      <c r="G10" s="992"/>
      <c r="H10" s="992"/>
      <c r="I10" s="992"/>
      <c r="J10" s="992"/>
      <c r="K10" s="992"/>
      <c r="L10" s="992"/>
      <c r="M10" s="993"/>
      <c r="N10" s="139"/>
      <c r="O10" s="139"/>
      <c r="P10" s="139"/>
      <c r="Q10" s="139"/>
      <c r="R10" s="238"/>
      <c r="S10" s="139"/>
      <c r="T10" s="139"/>
    </row>
    <row r="11" spans="2:24" ht="21.95" customHeight="1" thickBot="1" x14ac:dyDescent="0.3">
      <c r="B11" s="1001" t="s">
        <v>10</v>
      </c>
      <c r="C11" s="1002"/>
      <c r="D11" s="1003"/>
      <c r="E11" s="1004"/>
      <c r="F11" s="1005" t="s">
        <v>327</v>
      </c>
      <c r="G11" s="992"/>
      <c r="H11" s="992"/>
      <c r="I11" s="992"/>
      <c r="J11" s="992"/>
      <c r="K11" s="992"/>
      <c r="L11" s="992"/>
      <c r="M11" s="993"/>
      <c r="N11" s="139"/>
      <c r="O11" s="139"/>
      <c r="P11" s="139"/>
      <c r="Q11" s="139"/>
      <c r="R11" s="238"/>
      <c r="S11" s="139"/>
      <c r="T11" s="139"/>
    </row>
    <row r="12" spans="2:24" ht="10.5" customHeight="1" thickBot="1" x14ac:dyDescent="0.3">
      <c r="B12" s="140"/>
      <c r="C12" s="140"/>
      <c r="D12" s="140"/>
      <c r="E12" s="140"/>
      <c r="F12" s="142"/>
      <c r="G12" s="142"/>
      <c r="H12" s="142"/>
      <c r="I12" s="207"/>
      <c r="J12" s="134"/>
      <c r="K12" s="134"/>
      <c r="L12" s="134"/>
      <c r="M12" s="134"/>
      <c r="N12" s="139"/>
      <c r="O12" s="139"/>
      <c r="P12" s="139"/>
      <c r="Q12" s="139"/>
      <c r="R12" s="238"/>
      <c r="S12" s="139"/>
      <c r="T12" s="139"/>
    </row>
    <row r="13" spans="2:24" ht="47.25" customHeight="1" thickBot="1" x14ac:dyDescent="0.55000000000000004">
      <c r="B13" s="635" t="s">
        <v>12</v>
      </c>
      <c r="C13" s="636"/>
      <c r="D13" s="636"/>
      <c r="E13" s="636"/>
      <c r="F13" s="636"/>
      <c r="G13" s="636"/>
      <c r="H13" s="636"/>
      <c r="I13" s="636"/>
      <c r="J13" s="636"/>
      <c r="K13" s="636"/>
      <c r="L13" s="636"/>
      <c r="M13" s="636"/>
      <c r="N13" s="636"/>
      <c r="O13" s="636"/>
      <c r="P13" s="636"/>
      <c r="Q13" s="636"/>
      <c r="R13" s="636"/>
      <c r="S13" s="636"/>
      <c r="T13" s="637"/>
    </row>
    <row r="14" spans="2:24" ht="21" customHeight="1" thickBot="1" x14ac:dyDescent="0.3">
      <c r="B14" s="6"/>
      <c r="C14" s="7"/>
      <c r="D14" s="7"/>
      <c r="E14" s="7"/>
      <c r="F14" s="144"/>
      <c r="G14" s="144"/>
      <c r="H14" s="144"/>
      <c r="I14" s="144"/>
      <c r="J14" s="7"/>
      <c r="K14" s="7"/>
      <c r="L14" s="7"/>
      <c r="M14" s="7"/>
      <c r="N14" s="7"/>
      <c r="O14" s="7"/>
      <c r="P14" s="7"/>
      <c r="Q14" s="7"/>
      <c r="R14" s="7"/>
      <c r="S14" s="7"/>
      <c r="T14" s="8"/>
    </row>
    <row r="15" spans="2:24" ht="27" customHeight="1" thickBot="1" x14ac:dyDescent="0.3">
      <c r="B15" s="638" t="s">
        <v>13</v>
      </c>
      <c r="C15" s="639"/>
      <c r="D15" s="639"/>
      <c r="E15" s="639"/>
      <c r="F15" s="639"/>
      <c r="G15" s="639"/>
      <c r="H15" s="639"/>
      <c r="I15" s="639"/>
      <c r="J15" s="639"/>
      <c r="K15" s="639"/>
      <c r="L15" s="640"/>
      <c r="M15" s="641" t="s">
        <v>14</v>
      </c>
      <c r="N15" s="641"/>
      <c r="O15" s="641"/>
      <c r="P15" s="641"/>
      <c r="Q15" s="641"/>
      <c r="R15" s="641"/>
      <c r="S15" s="641"/>
      <c r="T15" s="642"/>
    </row>
    <row r="16" spans="2:24" ht="91.5" customHeight="1" thickBot="1" x14ac:dyDescent="0.3">
      <c r="B16" s="613" t="s">
        <v>15</v>
      </c>
      <c r="C16" s="965"/>
      <c r="D16" s="1006" t="s">
        <v>18</v>
      </c>
      <c r="E16" s="1006" t="s">
        <v>19</v>
      </c>
      <c r="F16" s="1008" t="s">
        <v>20</v>
      </c>
      <c r="G16" s="1009"/>
      <c r="H16" s="1009"/>
      <c r="I16" s="1010"/>
      <c r="J16" s="1015" t="s">
        <v>21</v>
      </c>
      <c r="K16" s="1017" t="s">
        <v>22</v>
      </c>
      <c r="L16" s="1017" t="s">
        <v>23</v>
      </c>
      <c r="M16" s="1019" t="s">
        <v>24</v>
      </c>
      <c r="N16" s="1020" t="s">
        <v>25</v>
      </c>
      <c r="O16" s="1021"/>
      <c r="P16" s="1021"/>
      <c r="Q16" s="1022" t="s">
        <v>26</v>
      </c>
      <c r="R16" s="997" t="s">
        <v>27</v>
      </c>
      <c r="S16" s="210" t="s">
        <v>28</v>
      </c>
      <c r="T16" s="999" t="s">
        <v>29</v>
      </c>
      <c r="V16" s="959" t="s">
        <v>256</v>
      </c>
      <c r="W16" s="959"/>
      <c r="X16" s="959"/>
    </row>
    <row r="17" spans="2:24" ht="33" customHeight="1" thickBot="1" x14ac:dyDescent="0.3">
      <c r="B17" s="614"/>
      <c r="C17" s="966"/>
      <c r="D17" s="2280"/>
      <c r="E17" s="1007"/>
      <c r="F17" s="208" t="s">
        <v>30</v>
      </c>
      <c r="G17" s="239" t="s">
        <v>31</v>
      </c>
      <c r="H17" s="239" t="s">
        <v>32</v>
      </c>
      <c r="I17" s="239" t="s">
        <v>33</v>
      </c>
      <c r="J17" s="1016"/>
      <c r="K17" s="1018"/>
      <c r="L17" s="1018"/>
      <c r="M17" s="2278"/>
      <c r="N17" s="212" t="s">
        <v>34</v>
      </c>
      <c r="O17" s="212" t="s">
        <v>35</v>
      </c>
      <c r="P17" s="212" t="s">
        <v>36</v>
      </c>
      <c r="Q17" s="1039"/>
      <c r="R17" s="998"/>
      <c r="S17" s="213"/>
      <c r="T17" s="1040"/>
      <c r="V17" s="187">
        <v>0.75</v>
      </c>
      <c r="W17" s="187">
        <v>0.88</v>
      </c>
      <c r="X17" s="187">
        <v>0.95</v>
      </c>
    </row>
    <row r="18" spans="2:24" ht="87.75" customHeight="1" x14ac:dyDescent="0.25">
      <c r="B18" s="214">
        <v>1</v>
      </c>
      <c r="C18" s="215"/>
      <c r="D18" s="2281" t="s">
        <v>359</v>
      </c>
      <c r="E18" s="225" t="s">
        <v>382</v>
      </c>
      <c r="F18" s="240">
        <v>25</v>
      </c>
      <c r="G18" s="241">
        <v>0</v>
      </c>
      <c r="H18" s="240">
        <v>0</v>
      </c>
      <c r="I18" s="240">
        <v>0</v>
      </c>
      <c r="J18" s="219" t="s">
        <v>383</v>
      </c>
      <c r="K18" s="220">
        <v>7124900</v>
      </c>
      <c r="L18" s="220">
        <v>1279699.3</v>
      </c>
      <c r="M18" s="2279">
        <v>0.25</v>
      </c>
      <c r="N18" s="222">
        <v>0</v>
      </c>
      <c r="O18" s="220">
        <v>100</v>
      </c>
      <c r="P18" s="193" t="str">
        <f>IF(O18&lt;=V$17,"T",IF(O18&lt;$X$17,"R",IF(O18&gt;=$X$17,"P")))</f>
        <v>P</v>
      </c>
      <c r="Q18" s="237">
        <v>1</v>
      </c>
      <c r="R18" s="242" t="s">
        <v>384</v>
      </c>
      <c r="S18" s="232" t="s">
        <v>337</v>
      </c>
      <c r="T18" s="232" t="s">
        <v>333</v>
      </c>
    </row>
    <row r="19" spans="2:24" ht="72" customHeight="1" x14ac:dyDescent="0.25">
      <c r="B19" s="192">
        <v>2</v>
      </c>
      <c r="C19" s="192"/>
      <c r="D19" s="2281"/>
      <c r="E19" s="225" t="s">
        <v>385</v>
      </c>
      <c r="F19" s="240">
        <v>25</v>
      </c>
      <c r="G19" s="241">
        <v>0</v>
      </c>
      <c r="H19" s="240">
        <v>0</v>
      </c>
      <c r="I19" s="240">
        <v>0</v>
      </c>
      <c r="J19" s="227" t="s">
        <v>386</v>
      </c>
      <c r="K19" s="228">
        <v>0</v>
      </c>
      <c r="L19" s="228">
        <v>0</v>
      </c>
      <c r="M19" s="229">
        <v>1</v>
      </c>
      <c r="N19" s="230">
        <v>0</v>
      </c>
      <c r="O19" s="243">
        <v>100</v>
      </c>
      <c r="P19" s="193" t="str">
        <f>IF(O19&lt;=V$17,"T",IF(O19&lt;$X$17,"R",IF(O19&gt;=$X$17,"P")))</f>
        <v>P</v>
      </c>
      <c r="Q19" s="197">
        <v>0</v>
      </c>
      <c r="R19" s="244" t="s">
        <v>387</v>
      </c>
      <c r="S19" s="232" t="s">
        <v>388</v>
      </c>
      <c r="T19" s="232" t="s">
        <v>333</v>
      </c>
    </row>
    <row r="20" spans="2:24" ht="90.75" customHeight="1" x14ac:dyDescent="0.25">
      <c r="B20" s="192">
        <v>3</v>
      </c>
      <c r="C20" s="192"/>
      <c r="D20" s="2281"/>
      <c r="E20" s="225" t="s">
        <v>356</v>
      </c>
      <c r="F20" s="240">
        <v>25</v>
      </c>
      <c r="G20" s="241">
        <v>0</v>
      </c>
      <c r="H20" s="240">
        <v>0</v>
      </c>
      <c r="I20" s="240">
        <v>0</v>
      </c>
      <c r="J20" s="227" t="s">
        <v>389</v>
      </c>
      <c r="K20" s="228">
        <v>0</v>
      </c>
      <c r="L20" s="228">
        <v>0</v>
      </c>
      <c r="M20" s="2279">
        <v>1</v>
      </c>
      <c r="N20" s="230">
        <v>0</v>
      </c>
      <c r="O20" s="243">
        <v>100</v>
      </c>
      <c r="P20" s="193" t="str">
        <f>IF(O20&lt;=V$17,"T",IF(O20&lt;$X$17,"R",IF(O20&gt;=$X$17,"P")))</f>
        <v>P</v>
      </c>
      <c r="Q20" s="197">
        <v>0</v>
      </c>
      <c r="R20" s="244" t="s">
        <v>390</v>
      </c>
      <c r="S20" s="232" t="s">
        <v>391</v>
      </c>
      <c r="T20" s="232" t="s">
        <v>333</v>
      </c>
    </row>
    <row r="21" spans="2:24" ht="52.5" customHeight="1" x14ac:dyDescent="0.25">
      <c r="B21" s="192">
        <v>4</v>
      </c>
      <c r="C21" s="192"/>
      <c r="D21" s="2281"/>
      <c r="E21" s="225" t="s">
        <v>338</v>
      </c>
      <c r="F21" s="240">
        <v>25</v>
      </c>
      <c r="G21" s="241">
        <v>0</v>
      </c>
      <c r="H21" s="240">
        <v>0</v>
      </c>
      <c r="I21" s="240">
        <v>0</v>
      </c>
      <c r="J21" s="227" t="s">
        <v>392</v>
      </c>
      <c r="K21" s="228">
        <v>0</v>
      </c>
      <c r="L21" s="228">
        <v>0</v>
      </c>
      <c r="M21" s="2279">
        <v>1</v>
      </c>
      <c r="N21" s="230">
        <v>0</v>
      </c>
      <c r="O21" s="243">
        <v>100</v>
      </c>
      <c r="P21" s="193" t="str">
        <f t="shared" ref="P21:P22" si="0">IF(O21&lt;=V$17,"T",IF(O21&lt;$X$17,"R",IF(O21&gt;=$X$17,"P")))</f>
        <v>P</v>
      </c>
      <c r="Q21" s="197">
        <v>0</v>
      </c>
      <c r="R21" s="244" t="s">
        <v>393</v>
      </c>
      <c r="S21" s="232" t="s">
        <v>394</v>
      </c>
      <c r="T21" s="232" t="s">
        <v>333</v>
      </c>
    </row>
    <row r="22" spans="2:24" ht="97.5" customHeight="1" x14ac:dyDescent="0.25">
      <c r="B22" s="192">
        <v>5</v>
      </c>
      <c r="C22" s="192"/>
      <c r="D22" s="2281"/>
      <c r="E22" s="227" t="s">
        <v>355</v>
      </c>
      <c r="F22" s="240">
        <v>25</v>
      </c>
      <c r="G22" s="241">
        <v>0</v>
      </c>
      <c r="H22" s="240">
        <v>0</v>
      </c>
      <c r="I22" s="240">
        <v>0</v>
      </c>
      <c r="J22" s="227" t="s">
        <v>395</v>
      </c>
      <c r="K22" s="228">
        <v>0</v>
      </c>
      <c r="L22" s="228">
        <v>0</v>
      </c>
      <c r="M22" s="2279">
        <v>1</v>
      </c>
      <c r="N22" s="230">
        <v>0</v>
      </c>
      <c r="O22" s="243">
        <v>100</v>
      </c>
      <c r="P22" s="193" t="str">
        <f t="shared" si="0"/>
        <v>P</v>
      </c>
      <c r="Q22" s="197">
        <v>0</v>
      </c>
      <c r="R22" s="244" t="s">
        <v>396</v>
      </c>
      <c r="S22" s="244" t="s">
        <v>396</v>
      </c>
      <c r="T22" s="232" t="s">
        <v>333</v>
      </c>
    </row>
    <row r="23" spans="2:24" x14ac:dyDescent="0.25">
      <c r="J23" s="236"/>
    </row>
    <row r="24" spans="2:24" x14ac:dyDescent="0.25">
      <c r="B24" s="202" t="s">
        <v>78</v>
      </c>
      <c r="C24" s="202"/>
      <c r="D24" s="202"/>
    </row>
    <row r="26" spans="2:24" x14ac:dyDescent="0.25">
      <c r="B26" s="975"/>
      <c r="C26" s="976"/>
      <c r="D26" s="976"/>
      <c r="E26" s="976"/>
      <c r="F26" s="976"/>
      <c r="G26" s="976"/>
      <c r="H26" s="976"/>
      <c r="I26" s="976"/>
      <c r="J26" s="976"/>
      <c r="K26" s="976"/>
      <c r="L26" s="976"/>
      <c r="M26" s="976"/>
      <c r="N26" s="976"/>
      <c r="O26" s="976"/>
      <c r="P26" s="976"/>
      <c r="Q26" s="976"/>
      <c r="R26" s="976"/>
      <c r="S26" s="976"/>
      <c r="T26" s="977"/>
    </row>
    <row r="27" spans="2:24" x14ac:dyDescent="0.25">
      <c r="B27" s="975"/>
      <c r="C27" s="976"/>
      <c r="D27" s="976"/>
      <c r="E27" s="976"/>
      <c r="F27" s="976"/>
      <c r="G27" s="976"/>
      <c r="H27" s="976"/>
      <c r="I27" s="976"/>
      <c r="J27" s="976"/>
      <c r="K27" s="976"/>
      <c r="L27" s="976"/>
      <c r="M27" s="976"/>
      <c r="N27" s="976"/>
      <c r="O27" s="976"/>
      <c r="P27" s="976"/>
      <c r="Q27" s="976"/>
      <c r="R27" s="976"/>
      <c r="S27" s="976"/>
      <c r="T27" s="977"/>
    </row>
    <row r="28" spans="2:24" x14ac:dyDescent="0.25">
      <c r="B28" s="975"/>
      <c r="C28" s="976"/>
      <c r="D28" s="976"/>
      <c r="E28" s="976"/>
      <c r="F28" s="976"/>
      <c r="G28" s="976"/>
      <c r="H28" s="976"/>
      <c r="I28" s="976"/>
      <c r="J28" s="976"/>
      <c r="K28" s="976"/>
      <c r="L28" s="976"/>
      <c r="M28" s="976"/>
      <c r="N28" s="976"/>
      <c r="O28" s="976"/>
      <c r="P28" s="976"/>
      <c r="Q28" s="976"/>
      <c r="R28" s="976"/>
      <c r="S28" s="976"/>
      <c r="T28" s="977"/>
    </row>
    <row r="29" spans="2:24" x14ac:dyDescent="0.25">
      <c r="B29" s="975"/>
      <c r="C29" s="976"/>
      <c r="D29" s="976"/>
      <c r="E29" s="976"/>
      <c r="F29" s="976"/>
      <c r="G29" s="976"/>
      <c r="H29" s="976"/>
      <c r="I29" s="976"/>
      <c r="J29" s="976"/>
      <c r="K29" s="976"/>
      <c r="L29" s="976"/>
      <c r="M29" s="976"/>
      <c r="N29" s="976"/>
      <c r="O29" s="976"/>
      <c r="P29" s="976"/>
      <c r="Q29" s="976"/>
      <c r="R29" s="976"/>
      <c r="S29" s="976"/>
      <c r="T29" s="977"/>
    </row>
    <row r="30" spans="2:24" x14ac:dyDescent="0.25">
      <c r="B30" s="975"/>
      <c r="C30" s="976"/>
      <c r="D30" s="976"/>
      <c r="E30" s="976"/>
      <c r="F30" s="976"/>
      <c r="G30" s="976"/>
      <c r="H30" s="976"/>
      <c r="I30" s="976"/>
      <c r="J30" s="976"/>
      <c r="K30" s="976"/>
      <c r="L30" s="976"/>
      <c r="M30" s="976"/>
      <c r="N30" s="976"/>
      <c r="O30" s="976"/>
      <c r="P30" s="976"/>
      <c r="Q30" s="976"/>
      <c r="R30" s="976"/>
      <c r="S30" s="976"/>
      <c r="T30" s="977"/>
    </row>
    <row r="31" spans="2:24" x14ac:dyDescent="0.25">
      <c r="B31" s="975"/>
      <c r="C31" s="976"/>
      <c r="D31" s="976"/>
      <c r="E31" s="976"/>
      <c r="F31" s="976"/>
      <c r="G31" s="976"/>
      <c r="H31" s="976"/>
      <c r="I31" s="976"/>
      <c r="J31" s="976"/>
      <c r="K31" s="976"/>
      <c r="L31" s="976"/>
      <c r="M31" s="976"/>
      <c r="N31" s="976"/>
      <c r="O31" s="976"/>
      <c r="P31" s="976"/>
      <c r="Q31" s="976"/>
      <c r="R31" s="976"/>
      <c r="S31" s="976"/>
      <c r="T31" s="977"/>
    </row>
    <row r="32" spans="2:24" x14ac:dyDescent="0.25">
      <c r="B32" s="975"/>
      <c r="C32" s="976"/>
      <c r="D32" s="976"/>
      <c r="E32" s="976"/>
      <c r="F32" s="976"/>
      <c r="G32" s="976"/>
      <c r="H32" s="976"/>
      <c r="I32" s="976"/>
      <c r="J32" s="976"/>
      <c r="K32" s="976"/>
      <c r="L32" s="976"/>
      <c r="M32" s="976"/>
      <c r="N32" s="976"/>
      <c r="O32" s="976"/>
      <c r="P32" s="976"/>
      <c r="Q32" s="976"/>
      <c r="R32" s="976"/>
      <c r="S32" s="976"/>
      <c r="T32" s="977"/>
    </row>
    <row r="33" spans="2:20" x14ac:dyDescent="0.25">
      <c r="B33" s="975"/>
      <c r="C33" s="976"/>
      <c r="D33" s="976"/>
      <c r="E33" s="976"/>
      <c r="F33" s="976"/>
      <c r="G33" s="976"/>
      <c r="H33" s="976"/>
      <c r="I33" s="976"/>
      <c r="J33" s="976"/>
      <c r="K33" s="976"/>
      <c r="L33" s="976"/>
      <c r="M33" s="976"/>
      <c r="N33" s="976"/>
      <c r="O33" s="976"/>
      <c r="P33" s="976"/>
      <c r="Q33" s="976"/>
      <c r="R33" s="976"/>
      <c r="S33" s="976"/>
      <c r="T33" s="977"/>
    </row>
    <row r="34" spans="2:20" x14ac:dyDescent="0.25">
      <c r="B34" s="975"/>
      <c r="C34" s="976"/>
      <c r="D34" s="976"/>
      <c r="E34" s="976"/>
      <c r="F34" s="976"/>
      <c r="G34" s="976"/>
      <c r="H34" s="976"/>
      <c r="I34" s="976"/>
      <c r="J34" s="976"/>
      <c r="K34" s="976"/>
      <c r="L34" s="976"/>
      <c r="M34" s="976"/>
      <c r="N34" s="976"/>
      <c r="O34" s="976"/>
      <c r="P34" s="976"/>
      <c r="Q34" s="976"/>
      <c r="R34" s="976"/>
      <c r="S34" s="976"/>
      <c r="T34" s="977"/>
    </row>
    <row r="35" spans="2:20" x14ac:dyDescent="0.25">
      <c r="B35" s="975"/>
      <c r="C35" s="976"/>
      <c r="D35" s="976"/>
      <c r="E35" s="976"/>
      <c r="F35" s="976"/>
      <c r="G35" s="976"/>
      <c r="H35" s="976"/>
      <c r="I35" s="976"/>
      <c r="J35" s="976"/>
      <c r="K35" s="976"/>
      <c r="L35" s="976"/>
      <c r="M35" s="976"/>
      <c r="N35" s="976"/>
      <c r="O35" s="976"/>
      <c r="P35" s="976"/>
      <c r="Q35" s="976"/>
      <c r="R35" s="976"/>
      <c r="S35" s="976"/>
      <c r="T35" s="977"/>
    </row>
    <row r="36" spans="2:20" x14ac:dyDescent="0.25">
      <c r="B36" s="975"/>
      <c r="C36" s="976"/>
      <c r="D36" s="976"/>
      <c r="E36" s="976"/>
      <c r="F36" s="976"/>
      <c r="G36" s="976"/>
      <c r="H36" s="976"/>
      <c r="I36" s="976"/>
      <c r="J36" s="976"/>
      <c r="K36" s="976"/>
      <c r="L36" s="976"/>
      <c r="M36" s="976"/>
      <c r="N36" s="976"/>
      <c r="O36" s="976"/>
      <c r="P36" s="976"/>
      <c r="Q36" s="976"/>
      <c r="R36" s="976"/>
      <c r="S36" s="976"/>
      <c r="T36" s="977"/>
    </row>
  </sheetData>
  <mergeCells count="43">
    <mergeCell ref="D18:D22"/>
    <mergeCell ref="B36:T36"/>
    <mergeCell ref="B28:T28"/>
    <mergeCell ref="B29:T29"/>
    <mergeCell ref="B30:T30"/>
    <mergeCell ref="B31:T31"/>
    <mergeCell ref="B32:T32"/>
    <mergeCell ref="B33:T33"/>
    <mergeCell ref="V16:X16"/>
    <mergeCell ref="B26:T26"/>
    <mergeCell ref="B34:T34"/>
    <mergeCell ref="B35:T35"/>
    <mergeCell ref="B27:T27"/>
    <mergeCell ref="J16:J17"/>
    <mergeCell ref="K16:K17"/>
    <mergeCell ref="L16:L17"/>
    <mergeCell ref="M16:M17"/>
    <mergeCell ref="N16:P16"/>
    <mergeCell ref="Q16:Q17"/>
    <mergeCell ref="B16:B17"/>
    <mergeCell ref="C16:C17"/>
    <mergeCell ref="D16:D17"/>
    <mergeCell ref="E16:E17"/>
    <mergeCell ref="F16:I16"/>
    <mergeCell ref="R16:R17"/>
    <mergeCell ref="T16:T17"/>
    <mergeCell ref="B11:E11"/>
    <mergeCell ref="F11:M11"/>
    <mergeCell ref="B13:T13"/>
    <mergeCell ref="B15:L15"/>
    <mergeCell ref="M15:T15"/>
    <mergeCell ref="B8:E8"/>
    <mergeCell ref="F8:M8"/>
    <mergeCell ref="B9:E9"/>
    <mergeCell ref="F9:M9"/>
    <mergeCell ref="B10:E10"/>
    <mergeCell ref="F10:M10"/>
    <mergeCell ref="B4:E6"/>
    <mergeCell ref="F4:M4"/>
    <mergeCell ref="N4:T4"/>
    <mergeCell ref="F5:M6"/>
    <mergeCell ref="N5:T5"/>
    <mergeCell ref="N6:T6"/>
  </mergeCells>
  <conditionalFormatting sqref="P18:P22">
    <cfRule type="containsText" dxfId="90" priority="1" stopIfTrue="1" operator="containsText" text="P">
      <formula>NOT(ISERROR(SEARCH("P",P18)))</formula>
    </cfRule>
    <cfRule type="containsText" dxfId="89" priority="2" stopIfTrue="1" operator="containsText" text="R">
      <formula>NOT(ISERROR(SEARCH("R",P18)))</formula>
    </cfRule>
    <cfRule type="containsText" dxfId="88" priority="3" operator="containsText" text="T">
      <formula>NOT(ISERROR(SEARCH("T",P18)))</formula>
    </cfRule>
    <cfRule type="iconSet" priority="4">
      <iconSet iconSet="3Symbols2">
        <cfvo type="percent" val="0"/>
        <cfvo type="percent" val="0.74"/>
        <cfvo type="percent" val="0.85"/>
      </iconSet>
    </cfRule>
  </conditionalFormatting>
  <pageMargins left="0" right="0" top="0.15748031496062992" bottom="0.15748031496062992" header="0.31496062992125984" footer="0.31496062992125984"/>
  <pageSetup paperSize="9" scale="40"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97F846-BE21-4766-9FB7-9BC0C6539DC5}">
  <dimension ref="B3:Y74"/>
  <sheetViews>
    <sheetView topLeftCell="A21" zoomScale="70" zoomScaleNormal="70" workbookViewId="0">
      <selection activeCell="B19" sqref="B19:U54"/>
    </sheetView>
  </sheetViews>
  <sheetFormatPr baseColWidth="10" defaultColWidth="11.42578125" defaultRowHeight="15" x14ac:dyDescent="0.25"/>
  <cols>
    <col min="1" max="1" width="3.85546875" style="135" customWidth="1"/>
    <col min="2" max="2" width="5.85546875" style="135" customWidth="1"/>
    <col min="3" max="3" width="16" style="135" bestFit="1" customWidth="1"/>
    <col min="4" max="4" width="15" style="135" bestFit="1" customWidth="1"/>
    <col min="5" max="5" width="70.42578125" style="135" customWidth="1"/>
    <col min="6" max="6" width="54.85546875" style="135" customWidth="1"/>
    <col min="7" max="7" width="8.5703125" style="135" customWidth="1"/>
    <col min="8" max="8" width="9.140625" style="135" customWidth="1"/>
    <col min="9" max="9" width="7.85546875" style="135" customWidth="1"/>
    <col min="10" max="10" width="7.5703125" style="135" customWidth="1"/>
    <col min="11" max="11" width="51" style="135" customWidth="1"/>
    <col min="12" max="12" width="21.42578125" style="135" customWidth="1"/>
    <col min="13" max="13" width="22.85546875" style="135" customWidth="1"/>
    <col min="14" max="17" width="22" style="135" customWidth="1"/>
    <col min="18" max="18" width="24" style="135" customWidth="1"/>
    <col min="19" max="20" width="20.85546875" style="135" customWidth="1"/>
    <col min="21" max="21" width="24" style="135" customWidth="1"/>
    <col min="22" max="22" width="11.42578125" style="135"/>
    <col min="23" max="27" width="0" style="135" hidden="1" customWidth="1"/>
    <col min="28" max="16384" width="11.42578125" style="135"/>
  </cols>
  <sheetData>
    <row r="3" spans="2:25" ht="15.75" thickBot="1" x14ac:dyDescent="0.3"/>
    <row r="4" spans="2:25" ht="32.25" customHeight="1" thickBot="1" x14ac:dyDescent="0.3">
      <c r="B4" s="643"/>
      <c r="C4" s="644"/>
      <c r="D4" s="644"/>
      <c r="E4" s="644"/>
      <c r="F4" s="645"/>
      <c r="G4" s="897" t="s">
        <v>0</v>
      </c>
      <c r="H4" s="898"/>
      <c r="I4" s="898"/>
      <c r="J4" s="898"/>
      <c r="K4" s="898"/>
      <c r="L4" s="898"/>
      <c r="M4" s="898"/>
      <c r="N4" s="899"/>
      <c r="O4" s="655" t="s">
        <v>1</v>
      </c>
      <c r="P4" s="656"/>
      <c r="Q4" s="656"/>
      <c r="R4" s="656"/>
      <c r="S4" s="656"/>
      <c r="T4" s="656"/>
      <c r="U4" s="657"/>
    </row>
    <row r="5" spans="2:25" ht="33" customHeight="1" thickBot="1" x14ac:dyDescent="0.3">
      <c r="B5" s="646"/>
      <c r="C5" s="647"/>
      <c r="D5" s="647"/>
      <c r="E5" s="647"/>
      <c r="F5" s="648"/>
      <c r="G5" s="900" t="s">
        <v>2</v>
      </c>
      <c r="H5" s="901"/>
      <c r="I5" s="901"/>
      <c r="J5" s="901"/>
      <c r="K5" s="901"/>
      <c r="L5" s="901"/>
      <c r="M5" s="901"/>
      <c r="N5" s="902"/>
      <c r="O5" s="664" t="s">
        <v>397</v>
      </c>
      <c r="P5" s="665"/>
      <c r="Q5" s="665"/>
      <c r="R5" s="665"/>
      <c r="S5" s="665"/>
      <c r="T5" s="665"/>
      <c r="U5" s="666"/>
    </row>
    <row r="6" spans="2:25" ht="41.25" customHeight="1" thickBot="1" x14ac:dyDescent="0.3">
      <c r="B6" s="649"/>
      <c r="C6" s="650"/>
      <c r="D6" s="650"/>
      <c r="E6" s="650"/>
      <c r="F6" s="651"/>
      <c r="G6" s="903"/>
      <c r="H6" s="904"/>
      <c r="I6" s="904"/>
      <c r="J6" s="904"/>
      <c r="K6" s="904"/>
      <c r="L6" s="904"/>
      <c r="M6" s="904"/>
      <c r="N6" s="905"/>
      <c r="O6" s="1041" t="s">
        <v>398</v>
      </c>
      <c r="P6" s="1042"/>
      <c r="Q6" s="1042"/>
      <c r="R6" s="1042"/>
      <c r="S6" s="1042"/>
      <c r="T6" s="1042"/>
      <c r="U6" s="1043"/>
    </row>
    <row r="7" spans="2:25" ht="18" customHeight="1" x14ac:dyDescent="0.25">
      <c r="K7" s="134"/>
      <c r="L7" s="134"/>
      <c r="M7" s="139"/>
      <c r="N7" s="139"/>
      <c r="O7" s="139"/>
      <c r="P7" s="139"/>
      <c r="Q7" s="139"/>
      <c r="R7" s="139"/>
      <c r="S7" s="139"/>
      <c r="T7" s="139"/>
      <c r="U7" s="139"/>
    </row>
    <row r="8" spans="2:25" ht="21.95" customHeight="1" x14ac:dyDescent="0.3">
      <c r="B8" s="1044" t="s">
        <v>399</v>
      </c>
      <c r="C8" s="1044"/>
      <c r="D8" s="1044"/>
      <c r="E8" s="1044"/>
      <c r="F8" s="1044"/>
      <c r="G8" s="632"/>
      <c r="H8" s="633"/>
      <c r="I8" s="633"/>
      <c r="J8" s="633"/>
      <c r="K8" s="633"/>
      <c r="L8" s="633"/>
      <c r="M8" s="633"/>
      <c r="N8" s="634"/>
      <c r="O8" s="139"/>
      <c r="P8" s="139"/>
      <c r="Q8" s="139"/>
      <c r="R8" s="139"/>
      <c r="S8" s="139"/>
      <c r="T8" s="139"/>
      <c r="U8" s="139"/>
    </row>
    <row r="9" spans="2:25" ht="21.95" customHeight="1" x14ac:dyDescent="0.3">
      <c r="B9" s="1044" t="s">
        <v>400</v>
      </c>
      <c r="C9" s="1044"/>
      <c r="D9" s="1044"/>
      <c r="E9" s="1044"/>
      <c r="F9" s="1044"/>
      <c r="G9" s="632"/>
      <c r="H9" s="633"/>
      <c r="I9" s="633"/>
      <c r="J9" s="633"/>
      <c r="K9" s="633"/>
      <c r="L9" s="633"/>
      <c r="M9" s="633"/>
      <c r="N9" s="634"/>
      <c r="O9" s="139"/>
      <c r="P9" s="139"/>
      <c r="Q9" s="139"/>
      <c r="R9" s="139"/>
      <c r="S9" s="139"/>
      <c r="T9" s="139"/>
      <c r="U9" s="139"/>
    </row>
    <row r="10" spans="2:25" ht="21.95" customHeight="1" x14ac:dyDescent="0.3">
      <c r="B10" s="1044" t="s">
        <v>401</v>
      </c>
      <c r="C10" s="1044"/>
      <c r="D10" s="1044"/>
      <c r="E10" s="1044"/>
      <c r="F10" s="1044"/>
      <c r="G10" s="632"/>
      <c r="H10" s="633"/>
      <c r="I10" s="633"/>
      <c r="J10" s="633"/>
      <c r="K10" s="633"/>
      <c r="L10" s="633"/>
      <c r="M10" s="633"/>
      <c r="N10" s="634"/>
      <c r="O10" s="139"/>
      <c r="P10" s="139"/>
      <c r="Q10" s="139"/>
      <c r="R10" s="139"/>
      <c r="S10" s="139"/>
      <c r="T10" s="139"/>
      <c r="U10" s="139"/>
    </row>
    <row r="11" spans="2:25" ht="21.95" customHeight="1" x14ac:dyDescent="0.3">
      <c r="B11" s="1044" t="s">
        <v>10</v>
      </c>
      <c r="C11" s="1044"/>
      <c r="D11" s="1044"/>
      <c r="E11" s="1044"/>
      <c r="F11" s="1044"/>
      <c r="G11" s="632"/>
      <c r="H11" s="633"/>
      <c r="I11" s="633"/>
      <c r="J11" s="633"/>
      <c r="K11" s="633"/>
      <c r="L11" s="633"/>
      <c r="M11" s="633"/>
      <c r="N11" s="634"/>
      <c r="O11" s="139"/>
      <c r="P11" s="139"/>
      <c r="Q11" s="139"/>
      <c r="R11" s="139"/>
      <c r="S11" s="139"/>
      <c r="T11" s="139"/>
      <c r="U11" s="139"/>
    </row>
    <row r="12" spans="2:25" ht="10.5" customHeight="1" thickBot="1" x14ac:dyDescent="0.3">
      <c r="B12" s="140"/>
      <c r="C12" s="140"/>
      <c r="D12" s="140"/>
      <c r="E12" s="140"/>
      <c r="F12" s="140"/>
      <c r="G12" s="140"/>
      <c r="H12" s="140"/>
      <c r="I12" s="140"/>
      <c r="J12" s="140"/>
      <c r="K12" s="134"/>
      <c r="L12" s="134"/>
      <c r="M12" s="134"/>
      <c r="N12" s="134"/>
      <c r="O12" s="139"/>
      <c r="P12" s="139"/>
      <c r="Q12" s="139"/>
      <c r="R12" s="139"/>
      <c r="S12" s="139"/>
      <c r="T12" s="139"/>
      <c r="U12" s="139"/>
    </row>
    <row r="13" spans="2:25" ht="47.25" customHeight="1" thickBot="1" x14ac:dyDescent="0.55000000000000004">
      <c r="B13" s="635" t="s">
        <v>12</v>
      </c>
      <c r="C13" s="636"/>
      <c r="D13" s="636"/>
      <c r="E13" s="636"/>
      <c r="F13" s="636"/>
      <c r="G13" s="636"/>
      <c r="H13" s="636"/>
      <c r="I13" s="636"/>
      <c r="J13" s="636"/>
      <c r="K13" s="636"/>
      <c r="L13" s="636"/>
      <c r="M13" s="636"/>
      <c r="N13" s="636"/>
      <c r="O13" s="636"/>
      <c r="P13" s="636"/>
      <c r="Q13" s="636"/>
      <c r="R13" s="636"/>
      <c r="S13" s="636"/>
      <c r="T13" s="636"/>
      <c r="U13" s="637"/>
    </row>
    <row r="14" spans="2:25" ht="21" customHeight="1" thickBot="1" x14ac:dyDescent="0.3">
      <c r="B14" s="6"/>
      <c r="C14" s="7"/>
      <c r="D14" s="7"/>
      <c r="E14" s="7"/>
      <c r="F14" s="7"/>
      <c r="G14" s="7"/>
      <c r="H14" s="7"/>
      <c r="I14" s="7"/>
      <c r="J14" s="7"/>
      <c r="K14" s="7"/>
      <c r="L14" s="7"/>
      <c r="M14" s="7"/>
      <c r="N14" s="7"/>
      <c r="O14" s="7"/>
      <c r="P14" s="7"/>
      <c r="Q14" s="7"/>
      <c r="R14" s="7"/>
      <c r="S14" s="7"/>
      <c r="T14" s="7"/>
      <c r="U14" s="8"/>
    </row>
    <row r="15" spans="2:25" ht="27" customHeight="1" thickBot="1" x14ac:dyDescent="0.3">
      <c r="B15" s="638" t="s">
        <v>13</v>
      </c>
      <c r="C15" s="639"/>
      <c r="D15" s="639"/>
      <c r="E15" s="639"/>
      <c r="F15" s="639"/>
      <c r="G15" s="639"/>
      <c r="H15" s="639"/>
      <c r="I15" s="639"/>
      <c r="J15" s="639"/>
      <c r="K15" s="639"/>
      <c r="L15" s="639"/>
      <c r="M15" s="640"/>
      <c r="N15" s="641" t="s">
        <v>14</v>
      </c>
      <c r="O15" s="641"/>
      <c r="P15" s="641"/>
      <c r="Q15" s="641"/>
      <c r="R15" s="641"/>
      <c r="S15" s="641"/>
      <c r="T15" s="641"/>
      <c r="U15" s="642"/>
    </row>
    <row r="16" spans="2:25" ht="91.5" customHeight="1" thickBot="1" x14ac:dyDescent="0.3">
      <c r="B16" s="613" t="s">
        <v>15</v>
      </c>
      <c r="C16" s="1045" t="s">
        <v>16</v>
      </c>
      <c r="D16" s="1045" t="s">
        <v>80</v>
      </c>
      <c r="E16" s="613" t="s">
        <v>18</v>
      </c>
      <c r="F16" s="617" t="s">
        <v>19</v>
      </c>
      <c r="G16" s="619" t="s">
        <v>20</v>
      </c>
      <c r="H16" s="620"/>
      <c r="I16" s="620"/>
      <c r="J16" s="621"/>
      <c r="K16" s="604" t="s">
        <v>21</v>
      </c>
      <c r="L16" s="604" t="s">
        <v>22</v>
      </c>
      <c r="M16" s="604" t="s">
        <v>23</v>
      </c>
      <c r="N16" s="606" t="s">
        <v>24</v>
      </c>
      <c r="O16" s="608" t="s">
        <v>25</v>
      </c>
      <c r="P16" s="609"/>
      <c r="Q16" s="610"/>
      <c r="R16" s="611" t="s">
        <v>26</v>
      </c>
      <c r="S16" s="622" t="s">
        <v>27</v>
      </c>
      <c r="T16" s="146" t="s">
        <v>28</v>
      </c>
      <c r="U16" s="624" t="s">
        <v>29</v>
      </c>
      <c r="W16" s="959" t="s">
        <v>256</v>
      </c>
      <c r="X16" s="959"/>
      <c r="Y16" s="959"/>
    </row>
    <row r="17" spans="2:25" ht="33" customHeight="1" thickBot="1" x14ac:dyDescent="0.3">
      <c r="B17" s="614"/>
      <c r="C17" s="1046"/>
      <c r="D17" s="1046"/>
      <c r="E17" s="614"/>
      <c r="F17" s="618"/>
      <c r="G17" s="147" t="s">
        <v>30</v>
      </c>
      <c r="H17" s="147" t="s">
        <v>31</v>
      </c>
      <c r="I17" s="147" t="s">
        <v>32</v>
      </c>
      <c r="J17" s="147" t="s">
        <v>33</v>
      </c>
      <c r="K17" s="605"/>
      <c r="L17" s="605"/>
      <c r="M17" s="605"/>
      <c r="N17" s="607"/>
      <c r="O17" s="148" t="s">
        <v>34</v>
      </c>
      <c r="P17" s="149" t="s">
        <v>35</v>
      </c>
      <c r="Q17" s="150" t="s">
        <v>36</v>
      </c>
      <c r="R17" s="612"/>
      <c r="S17" s="623"/>
      <c r="T17" s="151"/>
      <c r="U17" s="625"/>
      <c r="W17" s="187">
        <v>0.75</v>
      </c>
      <c r="X17" s="187">
        <v>0.88</v>
      </c>
      <c r="Y17" s="187">
        <v>0.95</v>
      </c>
    </row>
    <row r="18" spans="2:25" ht="15.75" thickBot="1" x14ac:dyDescent="0.3">
      <c r="M18" s="188"/>
      <c r="O18"/>
      <c r="P18"/>
      <c r="Q18"/>
    </row>
    <row r="19" spans="2:25" s="137" customFormat="1" ht="113.25" thickBot="1" x14ac:dyDescent="0.3">
      <c r="B19" s="2301">
        <v>1</v>
      </c>
      <c r="C19" s="2210" t="s">
        <v>51</v>
      </c>
      <c r="D19" s="1812" t="s">
        <v>1054</v>
      </c>
      <c r="E19" s="2284" t="s">
        <v>402</v>
      </c>
      <c r="F19" s="249" t="s">
        <v>403</v>
      </c>
      <c r="G19" s="2302">
        <v>3</v>
      </c>
      <c r="H19" s="2303"/>
      <c r="I19" s="2304"/>
      <c r="J19" s="2305"/>
      <c r="K19" s="249" t="s">
        <v>404</v>
      </c>
      <c r="L19" s="2306">
        <v>0</v>
      </c>
      <c r="M19" s="2307">
        <v>0</v>
      </c>
      <c r="N19" s="2283">
        <v>3</v>
      </c>
      <c r="O19" s="2276">
        <f>IF(N19&lt;1,N19-AVERAGE(G19:J19),N19-(SUM(G19:J19)))</f>
        <v>0</v>
      </c>
      <c r="P19" s="2308">
        <f>IF(N19&lt;1,(AVERAGE(G19:J19)/N19),SUM(G19:J19)/N19)</f>
        <v>1</v>
      </c>
      <c r="Q19" s="2309" t="str">
        <f>IF(P19&lt;=W$17,"T",IF(P19&lt;$Y$17,"R",IF(P19&gt;=$Y$17,"P")))</f>
        <v>P</v>
      </c>
      <c r="R19" s="279"/>
      <c r="S19" s="1049" t="s">
        <v>405</v>
      </c>
      <c r="T19" s="1049" t="s">
        <v>406</v>
      </c>
      <c r="U19" s="1053" t="s">
        <v>407</v>
      </c>
    </row>
    <row r="20" spans="2:25" ht="94.5" thickBot="1" x14ac:dyDescent="0.3">
      <c r="B20" s="2310"/>
      <c r="C20" s="2223"/>
      <c r="D20" s="1805"/>
      <c r="E20" s="2285"/>
      <c r="F20" s="249" t="s">
        <v>408</v>
      </c>
      <c r="G20" s="2302">
        <v>3</v>
      </c>
      <c r="H20" s="2311"/>
      <c r="I20" s="2312"/>
      <c r="J20" s="2303"/>
      <c r="K20" s="249" t="s">
        <v>409</v>
      </c>
      <c r="L20" s="2306">
        <v>0</v>
      </c>
      <c r="M20" s="2123"/>
      <c r="N20" s="2313">
        <v>3</v>
      </c>
      <c r="O20" s="2276">
        <f>IF(N20&lt;1,N20-AVERAGE(G20:J20),N20-(SUM(G20:J20)))</f>
        <v>0</v>
      </c>
      <c r="P20" s="2308">
        <v>1</v>
      </c>
      <c r="Q20" s="2309" t="str">
        <f t="shared" ref="Q20:Q49" si="0">IF(P20&lt;=W$17,"T",IF(P20&lt;$Y$17,"R",IF(P20&gt;=$Y$17,"P")))</f>
        <v>P</v>
      </c>
      <c r="R20" s="2123"/>
      <c r="S20" s="1050"/>
      <c r="T20" s="1050"/>
      <c r="U20" s="1050"/>
    </row>
    <row r="21" spans="2:25" ht="150.75" thickBot="1" x14ac:dyDescent="0.35">
      <c r="B21" s="2310"/>
      <c r="C21" s="2223"/>
      <c r="D21" s="1805"/>
      <c r="E21" s="2285"/>
      <c r="F21" s="249" t="s">
        <v>410</v>
      </c>
      <c r="G21" s="2143">
        <v>3</v>
      </c>
      <c r="H21" s="2314"/>
      <c r="I21" s="2123"/>
      <c r="J21" s="2286"/>
      <c r="K21" s="249" t="s">
        <v>411</v>
      </c>
      <c r="L21" s="2306">
        <v>0</v>
      </c>
      <c r="M21" s="2123"/>
      <c r="N21" s="2315">
        <v>3</v>
      </c>
      <c r="O21" s="2276">
        <v>0</v>
      </c>
      <c r="P21" s="2308">
        <v>1</v>
      </c>
      <c r="Q21" s="2309" t="str">
        <f t="shared" si="0"/>
        <v>P</v>
      </c>
      <c r="R21" s="2123"/>
      <c r="S21" s="1050"/>
      <c r="T21" s="1050"/>
      <c r="U21" s="1050"/>
    </row>
    <row r="22" spans="2:25" ht="94.5" thickBot="1" x14ac:dyDescent="0.35">
      <c r="B22" s="2310"/>
      <c r="C22" s="2223"/>
      <c r="D22" s="1805"/>
      <c r="E22" s="2285"/>
      <c r="F22" s="249" t="s">
        <v>412</v>
      </c>
      <c r="G22" s="2143">
        <v>7</v>
      </c>
      <c r="H22" s="2314"/>
      <c r="I22" s="2123"/>
      <c r="J22" s="2286"/>
      <c r="K22" s="249" t="s">
        <v>413</v>
      </c>
      <c r="L22" s="2306">
        <v>0</v>
      </c>
      <c r="M22" s="2123"/>
      <c r="N22" s="2315">
        <v>7</v>
      </c>
      <c r="O22" s="2276">
        <v>0</v>
      </c>
      <c r="P22" s="2308">
        <v>1</v>
      </c>
      <c r="Q22" s="2309" t="str">
        <f t="shared" si="0"/>
        <v>P</v>
      </c>
      <c r="R22" s="2123"/>
      <c r="S22" s="1050"/>
      <c r="T22" s="1050"/>
      <c r="U22" s="1050"/>
    </row>
    <row r="23" spans="2:25" ht="94.5" thickBot="1" x14ac:dyDescent="0.35">
      <c r="B23" s="2310"/>
      <c r="C23" s="2223"/>
      <c r="D23" s="1805"/>
      <c r="E23" s="2285"/>
      <c r="F23" s="249" t="s">
        <v>414</v>
      </c>
      <c r="G23" s="2143">
        <v>1</v>
      </c>
      <c r="H23" s="2314"/>
      <c r="I23" s="2123"/>
      <c r="J23" s="2286"/>
      <c r="K23" s="249" t="s">
        <v>415</v>
      </c>
      <c r="L23" s="2306">
        <v>0</v>
      </c>
      <c r="M23" s="2123"/>
      <c r="N23" s="2315">
        <v>3</v>
      </c>
      <c r="O23" s="2276">
        <v>0</v>
      </c>
      <c r="P23" s="2308">
        <v>1</v>
      </c>
      <c r="Q23" s="2309" t="str">
        <f t="shared" si="0"/>
        <v>P</v>
      </c>
      <c r="R23" s="2123"/>
      <c r="S23" s="1050"/>
      <c r="T23" s="1050"/>
      <c r="U23" s="1050"/>
    </row>
    <row r="24" spans="2:25" ht="94.5" thickBot="1" x14ac:dyDescent="0.35">
      <c r="B24" s="2310"/>
      <c r="C24" s="2223"/>
      <c r="D24" s="1805"/>
      <c r="E24" s="2285"/>
      <c r="F24" s="249" t="s">
        <v>416</v>
      </c>
      <c r="G24" s="2143">
        <v>4</v>
      </c>
      <c r="H24" s="2314"/>
      <c r="I24" s="2123"/>
      <c r="J24" s="2286"/>
      <c r="K24" s="249" t="s">
        <v>417</v>
      </c>
      <c r="L24" s="2306">
        <v>0</v>
      </c>
      <c r="M24" s="2123"/>
      <c r="N24" s="2315">
        <v>3</v>
      </c>
      <c r="O24" s="2276">
        <v>0</v>
      </c>
      <c r="P24" s="2308">
        <v>1</v>
      </c>
      <c r="Q24" s="2309" t="str">
        <f t="shared" si="0"/>
        <v>P</v>
      </c>
      <c r="R24" s="2123"/>
      <c r="S24" s="1050"/>
      <c r="T24" s="1050"/>
      <c r="U24" s="1050"/>
    </row>
    <row r="25" spans="2:25" ht="57" thickBot="1" x14ac:dyDescent="0.35">
      <c r="B25" s="2310"/>
      <c r="C25" s="2223"/>
      <c r="D25" s="1805"/>
      <c r="E25" s="2285"/>
      <c r="F25" s="2286" t="s">
        <v>418</v>
      </c>
      <c r="G25" s="2143">
        <v>1</v>
      </c>
      <c r="H25" s="2314"/>
      <c r="I25" s="2123"/>
      <c r="J25" s="2286"/>
      <c r="K25" s="249" t="s">
        <v>419</v>
      </c>
      <c r="L25" s="2306">
        <v>0</v>
      </c>
      <c r="M25" s="2123"/>
      <c r="N25" s="2315">
        <v>3</v>
      </c>
      <c r="O25" s="2276">
        <f t="shared" ref="O25:O30" si="1">IF(N25&lt;1,N25-AVERAGE(G25:J25),N25-(SUM(G25:J25)))</f>
        <v>2</v>
      </c>
      <c r="P25" s="2308">
        <v>1</v>
      </c>
      <c r="Q25" s="2309" t="str">
        <f t="shared" si="0"/>
        <v>P</v>
      </c>
      <c r="R25" s="2123"/>
      <c r="S25" s="1050"/>
      <c r="T25" s="1050"/>
      <c r="U25" s="1050"/>
    </row>
    <row r="26" spans="2:25" ht="75.75" thickBot="1" x14ac:dyDescent="0.35">
      <c r="B26" s="2316"/>
      <c r="C26" s="2223"/>
      <c r="D26" s="1805"/>
      <c r="E26" s="2287"/>
      <c r="F26" s="2286" t="s">
        <v>420</v>
      </c>
      <c r="G26" s="2143">
        <v>2</v>
      </c>
      <c r="H26" s="2314"/>
      <c r="I26" s="2123"/>
      <c r="J26" s="2286"/>
      <c r="K26" s="249" t="s">
        <v>421</v>
      </c>
      <c r="L26" s="2306">
        <v>0</v>
      </c>
      <c r="M26" s="2123"/>
      <c r="N26" s="2315">
        <v>3</v>
      </c>
      <c r="O26" s="2276">
        <v>0</v>
      </c>
      <c r="P26" s="2308">
        <v>1</v>
      </c>
      <c r="Q26" s="2309" t="str">
        <f t="shared" si="0"/>
        <v>P</v>
      </c>
      <c r="R26" s="2123"/>
      <c r="S26" s="1051"/>
      <c r="T26" s="1051"/>
      <c r="U26" s="1051"/>
    </row>
    <row r="27" spans="2:25" ht="57" thickBot="1" x14ac:dyDescent="0.35">
      <c r="B27" s="2317">
        <v>2</v>
      </c>
      <c r="C27" s="2223"/>
      <c r="D27" s="1805"/>
      <c r="E27" s="2288" t="s">
        <v>422</v>
      </c>
      <c r="F27" s="2286" t="s">
        <v>423</v>
      </c>
      <c r="G27" s="2318">
        <v>8</v>
      </c>
      <c r="H27" s="2283"/>
      <c r="I27" s="2123"/>
      <c r="J27" s="2286"/>
      <c r="K27" s="1049" t="s">
        <v>424</v>
      </c>
      <c r="L27" s="2306">
        <v>0</v>
      </c>
      <c r="M27" s="2123"/>
      <c r="N27" s="2283">
        <v>3</v>
      </c>
      <c r="O27" s="2276">
        <v>0</v>
      </c>
      <c r="P27" s="2308">
        <v>1</v>
      </c>
      <c r="Q27" s="2309" t="str">
        <f t="shared" si="0"/>
        <v>P</v>
      </c>
      <c r="R27" s="2123"/>
      <c r="S27" s="2289" t="s">
        <v>425</v>
      </c>
      <c r="T27" s="2289" t="s">
        <v>426</v>
      </c>
      <c r="U27" s="2289" t="s">
        <v>427</v>
      </c>
    </row>
    <row r="28" spans="2:25" ht="27.75" thickBot="1" x14ac:dyDescent="0.3">
      <c r="B28" s="2319"/>
      <c r="C28" s="2223"/>
      <c r="D28" s="1805"/>
      <c r="E28" s="2290"/>
      <c r="F28" s="249" t="s">
        <v>428</v>
      </c>
      <c r="G28" s="2143">
        <v>3</v>
      </c>
      <c r="H28" s="2314"/>
      <c r="I28" s="2123"/>
      <c r="J28" s="2123"/>
      <c r="K28" s="1050"/>
      <c r="L28" s="2306">
        <v>0</v>
      </c>
      <c r="M28" s="2123"/>
      <c r="N28" s="2315">
        <v>1</v>
      </c>
      <c r="O28" s="2276">
        <v>0</v>
      </c>
      <c r="P28" s="2308">
        <v>1</v>
      </c>
      <c r="Q28" s="2309" t="str">
        <f t="shared" si="0"/>
        <v>P</v>
      </c>
      <c r="R28" s="2123"/>
      <c r="S28" s="2291"/>
      <c r="T28" s="2291"/>
      <c r="U28" s="2291"/>
    </row>
    <row r="29" spans="2:25" ht="38.25" thickBot="1" x14ac:dyDescent="0.35">
      <c r="B29" s="2320"/>
      <c r="C29" s="2223"/>
      <c r="D29" s="1805"/>
      <c r="E29" s="2292"/>
      <c r="F29" s="2286" t="s">
        <v>429</v>
      </c>
      <c r="G29" s="2143">
        <v>1</v>
      </c>
      <c r="H29" s="280"/>
      <c r="I29" s="2123"/>
      <c r="J29" s="2123"/>
      <c r="K29" s="1054"/>
      <c r="L29" s="2306">
        <v>0</v>
      </c>
      <c r="M29" s="2123"/>
      <c r="N29" s="2315">
        <v>3</v>
      </c>
      <c r="O29" s="2276">
        <v>0</v>
      </c>
      <c r="P29" s="2308">
        <v>1</v>
      </c>
      <c r="Q29" s="2309" t="str">
        <f t="shared" si="0"/>
        <v>P</v>
      </c>
      <c r="R29" s="2123"/>
      <c r="S29" s="2293"/>
      <c r="T29" s="2293"/>
      <c r="U29" s="2293"/>
    </row>
    <row r="30" spans="2:25" ht="57" thickBot="1" x14ac:dyDescent="0.3">
      <c r="B30" s="2317">
        <v>3</v>
      </c>
      <c r="C30" s="2223"/>
      <c r="D30" s="1805"/>
      <c r="E30" s="2288" t="s">
        <v>430</v>
      </c>
      <c r="F30" s="249" t="s">
        <v>431</v>
      </c>
      <c r="G30" s="2143">
        <v>3</v>
      </c>
      <c r="H30" s="2314"/>
      <c r="I30" s="2123"/>
      <c r="J30" s="2123"/>
      <c r="K30" s="249" t="s">
        <v>432</v>
      </c>
      <c r="L30" s="2306">
        <v>0</v>
      </c>
      <c r="M30" s="2123"/>
      <c r="N30" s="2315">
        <v>3</v>
      </c>
      <c r="O30" s="2276">
        <f t="shared" si="1"/>
        <v>0</v>
      </c>
      <c r="P30" s="2308">
        <v>1</v>
      </c>
      <c r="Q30" s="2309" t="str">
        <f t="shared" si="0"/>
        <v>P</v>
      </c>
      <c r="R30" s="2123"/>
      <c r="S30" s="2289" t="s">
        <v>433</v>
      </c>
      <c r="T30" s="2289" t="s">
        <v>434</v>
      </c>
      <c r="U30" s="2289" t="s">
        <v>435</v>
      </c>
    </row>
    <row r="31" spans="2:25" ht="75.75" thickBot="1" x14ac:dyDescent="0.3">
      <c r="B31" s="2319"/>
      <c r="C31" s="2223"/>
      <c r="D31" s="1805"/>
      <c r="E31" s="2290"/>
      <c r="F31" s="249" t="s">
        <v>436</v>
      </c>
      <c r="G31" s="2318">
        <v>3</v>
      </c>
      <c r="H31" s="2283"/>
      <c r="I31" s="2123"/>
      <c r="J31" s="2123"/>
      <c r="K31" s="1049" t="s">
        <v>437</v>
      </c>
      <c r="L31" s="2306">
        <v>0</v>
      </c>
      <c r="M31" s="2123"/>
      <c r="N31" s="2283">
        <v>3</v>
      </c>
      <c r="O31" s="2276">
        <v>0</v>
      </c>
      <c r="P31" s="2308">
        <f t="shared" ref="P31" si="2">IF(N31&lt;1,(AVERAGE(G31:J31)/N31),SUM(G31:J31)/N31)</f>
        <v>1</v>
      </c>
      <c r="Q31" s="2309" t="str">
        <f t="shared" si="0"/>
        <v>P</v>
      </c>
      <c r="R31" s="2123"/>
      <c r="S31" s="2291"/>
      <c r="T31" s="2291"/>
      <c r="U31" s="2291"/>
    </row>
    <row r="32" spans="2:25" ht="38.25" thickBot="1" x14ac:dyDescent="0.3">
      <c r="B32" s="2320"/>
      <c r="C32" s="2223"/>
      <c r="D32" s="1805"/>
      <c r="E32" s="2292"/>
      <c r="F32" s="249" t="s">
        <v>438</v>
      </c>
      <c r="G32" s="2318">
        <v>3</v>
      </c>
      <c r="H32" s="2283"/>
      <c r="I32" s="2123"/>
      <c r="J32" s="2123"/>
      <c r="K32" s="1051"/>
      <c r="L32" s="2306">
        <v>0</v>
      </c>
      <c r="M32" s="2123"/>
      <c r="N32" s="2315">
        <v>3</v>
      </c>
      <c r="O32" s="2276">
        <v>0</v>
      </c>
      <c r="P32" s="2308">
        <v>1</v>
      </c>
      <c r="Q32" s="2309" t="str">
        <f t="shared" si="0"/>
        <v>P</v>
      </c>
      <c r="R32" s="2123"/>
      <c r="S32" s="2293"/>
      <c r="T32" s="2293"/>
      <c r="U32" s="2293"/>
    </row>
    <row r="33" spans="2:21" ht="94.5" thickBot="1" x14ac:dyDescent="0.35">
      <c r="B33" s="2317">
        <v>4</v>
      </c>
      <c r="C33" s="2223"/>
      <c r="D33" s="1805"/>
      <c r="E33" s="2288" t="s">
        <v>439</v>
      </c>
      <c r="F33" s="249" t="s">
        <v>440</v>
      </c>
      <c r="G33" s="2318">
        <v>0</v>
      </c>
      <c r="H33" s="2314"/>
      <c r="I33" s="2123"/>
      <c r="J33" s="2123"/>
      <c r="K33" s="2286" t="s">
        <v>441</v>
      </c>
      <c r="L33" s="2306">
        <v>0</v>
      </c>
      <c r="M33" s="2123"/>
      <c r="N33" s="2283">
        <v>1</v>
      </c>
      <c r="O33" s="2276">
        <v>0</v>
      </c>
      <c r="P33" s="2308">
        <v>1</v>
      </c>
      <c r="Q33" s="2309" t="str">
        <f t="shared" si="0"/>
        <v>P</v>
      </c>
      <c r="R33" s="2123"/>
      <c r="S33" s="2289" t="s">
        <v>442</v>
      </c>
      <c r="T33" s="2289" t="s">
        <v>443</v>
      </c>
      <c r="U33" s="2289" t="s">
        <v>444</v>
      </c>
    </row>
    <row r="34" spans="2:21" ht="94.5" thickBot="1" x14ac:dyDescent="0.35">
      <c r="B34" s="2319"/>
      <c r="C34" s="2223"/>
      <c r="D34" s="1805"/>
      <c r="E34" s="2290"/>
      <c r="F34" s="249" t="s">
        <v>445</v>
      </c>
      <c r="G34" s="2143">
        <v>3</v>
      </c>
      <c r="H34" s="2314"/>
      <c r="I34" s="2123"/>
      <c r="J34" s="2123"/>
      <c r="K34" s="2286" t="s">
        <v>446</v>
      </c>
      <c r="L34" s="2306">
        <v>0</v>
      </c>
      <c r="M34" s="2123"/>
      <c r="N34" s="2283">
        <v>3</v>
      </c>
      <c r="O34" s="2276">
        <v>0</v>
      </c>
      <c r="P34" s="2308">
        <v>1</v>
      </c>
      <c r="Q34" s="2309" t="str">
        <f t="shared" si="0"/>
        <v>P</v>
      </c>
      <c r="R34" s="2123"/>
      <c r="S34" s="2291"/>
      <c r="T34" s="2291"/>
      <c r="U34" s="2291"/>
    </row>
    <row r="35" spans="2:21" ht="150.75" thickBot="1" x14ac:dyDescent="0.35">
      <c r="B35" s="2320"/>
      <c r="C35" s="2223"/>
      <c r="D35" s="1805"/>
      <c r="E35" s="2290"/>
      <c r="F35" s="249" t="s">
        <v>447</v>
      </c>
      <c r="G35" s="2318">
        <v>0</v>
      </c>
      <c r="H35" s="2314"/>
      <c r="I35" s="2123"/>
      <c r="J35" s="2123"/>
      <c r="K35" s="2286" t="s">
        <v>448</v>
      </c>
      <c r="L35" s="2306">
        <v>0</v>
      </c>
      <c r="M35" s="2123"/>
      <c r="N35" s="2283">
        <v>1</v>
      </c>
      <c r="O35" s="2276">
        <v>0</v>
      </c>
      <c r="P35" s="2308">
        <v>1</v>
      </c>
      <c r="Q35" s="2309" t="str">
        <f t="shared" si="0"/>
        <v>P</v>
      </c>
      <c r="R35" s="2123"/>
      <c r="S35" s="2291"/>
      <c r="T35" s="2293"/>
      <c r="U35" s="2293"/>
    </row>
    <row r="36" spans="2:21" ht="94.5" thickBot="1" x14ac:dyDescent="0.35">
      <c r="B36" s="2321"/>
      <c r="C36" s="2223"/>
      <c r="D36" s="1805"/>
      <c r="E36" s="2292"/>
      <c r="F36" s="249" t="s">
        <v>449</v>
      </c>
      <c r="G36" s="2322">
        <v>0</v>
      </c>
      <c r="H36" s="2314"/>
      <c r="I36" s="2123"/>
      <c r="J36" s="2123"/>
      <c r="K36" s="2286" t="s">
        <v>450</v>
      </c>
      <c r="L36" s="2306">
        <v>0</v>
      </c>
      <c r="M36" s="2123"/>
      <c r="N36" s="2283">
        <v>1</v>
      </c>
      <c r="O36" s="2276">
        <v>0</v>
      </c>
      <c r="P36" s="2308">
        <v>1</v>
      </c>
      <c r="Q36" s="2309" t="str">
        <f t="shared" si="0"/>
        <v>P</v>
      </c>
      <c r="R36" s="2123"/>
      <c r="S36" s="2286" t="s">
        <v>451</v>
      </c>
      <c r="T36" s="2286" t="s">
        <v>452</v>
      </c>
      <c r="U36" s="2286" t="s">
        <v>453</v>
      </c>
    </row>
    <row r="37" spans="2:21" ht="94.5" thickBot="1" x14ac:dyDescent="0.3">
      <c r="B37" s="2321"/>
      <c r="C37" s="2223"/>
      <c r="D37" s="1805"/>
      <c r="E37" s="2288" t="s">
        <v>454</v>
      </c>
      <c r="F37" s="249" t="s">
        <v>455</v>
      </c>
      <c r="G37" s="2322">
        <v>3</v>
      </c>
      <c r="H37" s="2323"/>
      <c r="I37" s="2123"/>
      <c r="J37" s="2123"/>
      <c r="K37" s="2294" t="s">
        <v>456</v>
      </c>
      <c r="L37" s="2306">
        <v>0</v>
      </c>
      <c r="M37" s="2123"/>
      <c r="N37" s="2283">
        <v>3</v>
      </c>
      <c r="O37" s="2276">
        <v>0</v>
      </c>
      <c r="P37" s="2308">
        <f t="shared" ref="P37:P42" si="3">IF(N37&lt;1,(AVERAGE(G37:J37)/N37),SUM(G37:J37)/N37)</f>
        <v>1</v>
      </c>
      <c r="Q37" s="2309" t="str">
        <f t="shared" si="0"/>
        <v>P</v>
      </c>
      <c r="R37" s="2123"/>
      <c r="S37" s="2289" t="s">
        <v>457</v>
      </c>
      <c r="T37" s="2289" t="s">
        <v>458</v>
      </c>
      <c r="U37" s="2289" t="s">
        <v>459</v>
      </c>
    </row>
    <row r="38" spans="2:21" ht="38.25" thickBot="1" x14ac:dyDescent="0.3">
      <c r="B38" s="2321">
        <v>5</v>
      </c>
      <c r="C38" s="2223"/>
      <c r="D38" s="1805"/>
      <c r="E38" s="2290"/>
      <c r="F38" s="249" t="s">
        <v>460</v>
      </c>
      <c r="G38" s="2322">
        <v>3</v>
      </c>
      <c r="H38" s="2323"/>
      <c r="I38" s="2123"/>
      <c r="J38" s="2123"/>
      <c r="K38" s="1053" t="s">
        <v>461</v>
      </c>
      <c r="L38" s="2306">
        <v>0</v>
      </c>
      <c r="M38" s="2123"/>
      <c r="N38" s="1848">
        <v>3</v>
      </c>
      <c r="O38" s="2276">
        <v>0</v>
      </c>
      <c r="P38" s="2324">
        <f t="shared" si="3"/>
        <v>1</v>
      </c>
      <c r="Q38" s="2325" t="str">
        <f t="shared" si="0"/>
        <v>P</v>
      </c>
      <c r="R38" s="2123"/>
      <c r="S38" s="2291"/>
      <c r="T38" s="2291"/>
      <c r="U38" s="2291"/>
    </row>
    <row r="39" spans="2:21" ht="19.5" thickBot="1" x14ac:dyDescent="0.3">
      <c r="B39" s="2321"/>
      <c r="C39" s="2223"/>
      <c r="D39" s="1805"/>
      <c r="E39" s="2290"/>
      <c r="F39" s="249" t="s">
        <v>462</v>
      </c>
      <c r="G39" s="2322">
        <v>3</v>
      </c>
      <c r="H39" s="2323"/>
      <c r="I39" s="2123"/>
      <c r="J39" s="2123"/>
      <c r="K39" s="1050"/>
      <c r="L39" s="2306">
        <v>0</v>
      </c>
      <c r="M39" s="2123"/>
      <c r="N39" s="1931"/>
      <c r="O39" s="2276">
        <v>0</v>
      </c>
      <c r="P39" s="2326"/>
      <c r="Q39" s="2327"/>
      <c r="R39" s="2123"/>
      <c r="S39" s="2291"/>
      <c r="T39" s="2291"/>
      <c r="U39" s="2291"/>
    </row>
    <row r="40" spans="2:21" ht="57" thickBot="1" x14ac:dyDescent="0.3">
      <c r="B40" s="2321"/>
      <c r="C40" s="2223"/>
      <c r="D40" s="1805"/>
      <c r="E40" s="2290"/>
      <c r="F40" s="249" t="s">
        <v>463</v>
      </c>
      <c r="G40" s="2322">
        <v>3</v>
      </c>
      <c r="H40" s="2323"/>
      <c r="I40" s="2123"/>
      <c r="J40" s="2123"/>
      <c r="K40" s="1050"/>
      <c r="L40" s="2306">
        <v>0</v>
      </c>
      <c r="M40" s="2123"/>
      <c r="N40" s="1931"/>
      <c r="O40" s="2276">
        <v>0</v>
      </c>
      <c r="P40" s="2326"/>
      <c r="Q40" s="2327"/>
      <c r="R40" s="2123"/>
      <c r="S40" s="2291"/>
      <c r="T40" s="2291"/>
      <c r="U40" s="2291"/>
    </row>
    <row r="41" spans="2:21" ht="38.25" thickBot="1" x14ac:dyDescent="0.3">
      <c r="B41" s="2321"/>
      <c r="C41" s="2223"/>
      <c r="D41" s="1805"/>
      <c r="E41" s="2290"/>
      <c r="F41" s="249" t="s">
        <v>464</v>
      </c>
      <c r="G41" s="2322">
        <v>3</v>
      </c>
      <c r="H41" s="2323"/>
      <c r="I41" s="2123"/>
      <c r="J41" s="2123"/>
      <c r="K41" s="1050"/>
      <c r="L41" s="2306">
        <v>0</v>
      </c>
      <c r="M41" s="2123"/>
      <c r="N41" s="1931"/>
      <c r="O41" s="2276">
        <v>0</v>
      </c>
      <c r="P41" s="2326"/>
      <c r="Q41" s="2327"/>
      <c r="R41" s="2123"/>
      <c r="S41" s="2291"/>
      <c r="T41" s="2291"/>
      <c r="U41" s="2291"/>
    </row>
    <row r="42" spans="2:21" ht="94.5" thickBot="1" x14ac:dyDescent="0.3">
      <c r="B42" s="2321"/>
      <c r="C42" s="2223"/>
      <c r="D42" s="1805"/>
      <c r="E42" s="2292"/>
      <c r="F42" s="249" t="s">
        <v>465</v>
      </c>
      <c r="G42" s="2322">
        <v>3</v>
      </c>
      <c r="H42" s="2323"/>
      <c r="I42" s="2123"/>
      <c r="J42" s="2123"/>
      <c r="K42" s="1051"/>
      <c r="L42" s="2306">
        <v>0</v>
      </c>
      <c r="M42" s="2123"/>
      <c r="N42" s="1849"/>
      <c r="O42" s="2276">
        <v>0</v>
      </c>
      <c r="P42" s="2328"/>
      <c r="Q42" s="2329"/>
      <c r="R42" s="2123"/>
      <c r="S42" s="2293"/>
      <c r="T42" s="2293"/>
      <c r="U42" s="2293"/>
    </row>
    <row r="43" spans="2:21" ht="38.25" thickBot="1" x14ac:dyDescent="0.3">
      <c r="B43" s="2317">
        <v>6</v>
      </c>
      <c r="C43" s="2223"/>
      <c r="D43" s="1805"/>
      <c r="E43" s="2288" t="s">
        <v>466</v>
      </c>
      <c r="F43" s="249" t="s">
        <v>467</v>
      </c>
      <c r="G43" s="2322">
        <v>3</v>
      </c>
      <c r="H43" s="2323"/>
      <c r="I43" s="2123"/>
      <c r="J43" s="2123"/>
      <c r="K43" s="1053" t="s">
        <v>468</v>
      </c>
      <c r="L43" s="2306">
        <v>0</v>
      </c>
      <c r="M43" s="2123"/>
      <c r="N43" s="2283">
        <v>6</v>
      </c>
      <c r="O43" s="2276">
        <v>0</v>
      </c>
      <c r="P43" s="2308">
        <v>1</v>
      </c>
      <c r="Q43" s="2309" t="str">
        <f t="shared" si="0"/>
        <v>P</v>
      </c>
      <c r="R43" s="2123"/>
      <c r="S43" s="2289" t="s">
        <v>469</v>
      </c>
      <c r="T43" s="2289" t="s">
        <v>470</v>
      </c>
      <c r="U43" s="2289" t="s">
        <v>471</v>
      </c>
    </row>
    <row r="44" spans="2:21" ht="27.75" thickBot="1" x14ac:dyDescent="0.3">
      <c r="B44" s="2319"/>
      <c r="C44" s="2223"/>
      <c r="D44" s="1805"/>
      <c r="E44" s="2290"/>
      <c r="F44" s="249" t="s">
        <v>472</v>
      </c>
      <c r="G44" s="2322">
        <v>3</v>
      </c>
      <c r="H44" s="2323"/>
      <c r="I44" s="2123"/>
      <c r="J44" s="2123"/>
      <c r="K44" s="1050"/>
      <c r="L44" s="2306">
        <v>0</v>
      </c>
      <c r="M44" s="2123"/>
      <c r="N44" s="2283">
        <v>3</v>
      </c>
      <c r="O44" s="2276">
        <v>0</v>
      </c>
      <c r="P44" s="2308">
        <v>1</v>
      </c>
      <c r="Q44" s="2309" t="str">
        <f t="shared" si="0"/>
        <v>P</v>
      </c>
      <c r="R44" s="2123"/>
      <c r="S44" s="2291"/>
      <c r="T44" s="2291"/>
      <c r="U44" s="2291"/>
    </row>
    <row r="45" spans="2:21" ht="27.75" thickBot="1" x14ac:dyDescent="0.3">
      <c r="B45" s="2320"/>
      <c r="C45" s="2223"/>
      <c r="D45" s="1805"/>
      <c r="E45" s="2292"/>
      <c r="F45" s="249" t="s">
        <v>473</v>
      </c>
      <c r="G45" s="2322">
        <v>3</v>
      </c>
      <c r="H45" s="2323"/>
      <c r="I45" s="2123"/>
      <c r="J45" s="2123"/>
      <c r="K45" s="1051"/>
      <c r="L45" s="2306">
        <v>0</v>
      </c>
      <c r="M45" s="2123"/>
      <c r="N45" s="2330">
        <v>3</v>
      </c>
      <c r="O45" s="2330">
        <v>0</v>
      </c>
      <c r="P45" s="2308">
        <v>1</v>
      </c>
      <c r="Q45" s="2309" t="str">
        <f t="shared" si="0"/>
        <v>P</v>
      </c>
      <c r="R45" s="2123"/>
      <c r="S45" s="2291"/>
      <c r="T45" s="2291"/>
      <c r="U45" s="2291"/>
    </row>
    <row r="46" spans="2:21" ht="15.75" thickBot="1" x14ac:dyDescent="0.3">
      <c r="B46" s="2317">
        <v>7</v>
      </c>
      <c r="C46" s="2223"/>
      <c r="D46" s="1805"/>
      <c r="E46" s="2288" t="s">
        <v>474</v>
      </c>
      <c r="F46" s="1053" t="s">
        <v>475</v>
      </c>
      <c r="G46" s="2331">
        <v>1</v>
      </c>
      <c r="H46" s="2332"/>
      <c r="I46" s="2332"/>
      <c r="J46" s="2332"/>
      <c r="K46" s="1053" t="s">
        <v>476</v>
      </c>
      <c r="L46" s="2306">
        <v>0</v>
      </c>
      <c r="M46" s="2333"/>
      <c r="N46" s="1053">
        <v>1</v>
      </c>
      <c r="O46" s="2334">
        <v>0</v>
      </c>
      <c r="P46" s="2324">
        <v>1</v>
      </c>
      <c r="Q46" s="2325" t="str">
        <f t="shared" si="0"/>
        <v>P</v>
      </c>
      <c r="R46" s="2333"/>
      <c r="S46" s="2291"/>
      <c r="T46" s="2291"/>
      <c r="U46" s="2291"/>
    </row>
    <row r="47" spans="2:21" ht="15.75" thickBot="1" x14ac:dyDescent="0.3">
      <c r="B47" s="2319"/>
      <c r="C47" s="2223"/>
      <c r="D47" s="1805"/>
      <c r="E47" s="2290"/>
      <c r="F47" s="1054"/>
      <c r="G47" s="2335"/>
      <c r="H47" s="2336"/>
      <c r="I47" s="2336"/>
      <c r="J47" s="2336"/>
      <c r="K47" s="1050"/>
      <c r="L47" s="2306">
        <v>0</v>
      </c>
      <c r="M47" s="2333"/>
      <c r="N47" s="1050"/>
      <c r="O47" s="2337"/>
      <c r="P47" s="2326"/>
      <c r="Q47" s="2327"/>
      <c r="R47" s="2333"/>
      <c r="S47" s="2293"/>
      <c r="T47" s="2293"/>
      <c r="U47" s="2293"/>
    </row>
    <row r="48" spans="2:21" ht="15.75" thickBot="1" x14ac:dyDescent="0.3">
      <c r="B48" s="2319"/>
      <c r="C48" s="2223"/>
      <c r="D48" s="1805"/>
      <c r="E48" s="2290"/>
      <c r="F48" s="1049" t="s">
        <v>477</v>
      </c>
      <c r="G48" s="2335"/>
      <c r="H48" s="2336"/>
      <c r="I48" s="2336"/>
      <c r="J48" s="2336"/>
      <c r="K48" s="1050"/>
      <c r="L48" s="2306">
        <v>0</v>
      </c>
      <c r="M48" s="2333"/>
      <c r="N48" s="1050"/>
      <c r="O48" s="2337"/>
      <c r="P48" s="2326"/>
      <c r="Q48" s="2327"/>
      <c r="R48" s="2333"/>
      <c r="S48" s="2289" t="s">
        <v>478</v>
      </c>
      <c r="T48" s="2289" t="s">
        <v>479</v>
      </c>
      <c r="U48" s="2295" t="s">
        <v>480</v>
      </c>
    </row>
    <row r="49" spans="2:21" ht="15.75" thickBot="1" x14ac:dyDescent="0.3">
      <c r="B49" s="2338"/>
      <c r="C49" s="2223"/>
      <c r="D49" s="1805"/>
      <c r="E49" s="2296"/>
      <c r="F49" s="1054"/>
      <c r="G49" s="2339"/>
      <c r="H49" s="2340"/>
      <c r="I49" s="2340"/>
      <c r="J49" s="2340"/>
      <c r="K49" s="1054"/>
      <c r="L49" s="2306">
        <v>0</v>
      </c>
      <c r="M49" s="2341"/>
      <c r="N49" s="1054"/>
      <c r="O49" s="2342"/>
      <c r="P49" s="2343"/>
      <c r="Q49" s="2329"/>
      <c r="R49" s="2341"/>
      <c r="S49" s="2291"/>
      <c r="T49" s="2291"/>
      <c r="U49" s="2297"/>
    </row>
    <row r="50" spans="2:21" ht="38.25" thickBot="1" x14ac:dyDescent="0.35">
      <c r="B50" s="2317">
        <v>8</v>
      </c>
      <c r="C50" s="2223"/>
      <c r="D50" s="1805"/>
      <c r="E50" s="2288" t="s">
        <v>481</v>
      </c>
      <c r="F50" s="249" t="s">
        <v>482</v>
      </c>
      <c r="G50" s="2322">
        <v>4</v>
      </c>
      <c r="H50" s="2323"/>
      <c r="I50" s="2123"/>
      <c r="J50" s="2123"/>
      <c r="K50" s="1049" t="s">
        <v>483</v>
      </c>
      <c r="L50" s="2306">
        <v>0</v>
      </c>
      <c r="M50" s="2123"/>
      <c r="N50" s="2283">
        <v>4</v>
      </c>
      <c r="O50" s="2276">
        <v>0</v>
      </c>
      <c r="P50" s="2308">
        <v>1</v>
      </c>
      <c r="Q50" s="2309" t="str">
        <f t="shared" ref="Q50:Q54" si="4">IF(P50&lt;=W$17,"T",IF(P50&lt;$Y$17,"R",IF(P50&gt;=$Y$17,"P")))</f>
        <v>P</v>
      </c>
      <c r="R50" s="2123"/>
      <c r="S50" s="2123" t="s">
        <v>484</v>
      </c>
      <c r="T50" s="2286"/>
      <c r="U50" s="2298" t="s">
        <v>480</v>
      </c>
    </row>
    <row r="51" spans="2:21" ht="94.5" thickBot="1" x14ac:dyDescent="0.35">
      <c r="B51" s="2319"/>
      <c r="C51" s="2223"/>
      <c r="D51" s="1805"/>
      <c r="E51" s="2290"/>
      <c r="F51" s="249" t="s">
        <v>485</v>
      </c>
      <c r="G51" s="2322">
        <v>0</v>
      </c>
      <c r="H51" s="2323"/>
      <c r="I51" s="2123"/>
      <c r="J51" s="2123"/>
      <c r="K51" s="1050"/>
      <c r="L51" s="2306">
        <v>0</v>
      </c>
      <c r="M51" s="2123"/>
      <c r="N51" s="2283">
        <v>0</v>
      </c>
      <c r="O51" s="2276">
        <v>0</v>
      </c>
      <c r="P51" s="2308">
        <v>1</v>
      </c>
      <c r="Q51" s="2309" t="str">
        <f t="shared" si="4"/>
        <v>P</v>
      </c>
      <c r="R51" s="2123"/>
      <c r="S51" s="2123"/>
      <c r="T51" s="2286" t="s">
        <v>479</v>
      </c>
      <c r="U51" s="2298"/>
    </row>
    <row r="52" spans="2:21" ht="38.25" thickBot="1" x14ac:dyDescent="0.35">
      <c r="B52" s="2320"/>
      <c r="C52" s="2223"/>
      <c r="D52" s="1805"/>
      <c r="E52" s="2290"/>
      <c r="F52" s="589" t="s">
        <v>486</v>
      </c>
      <c r="G52" s="2344">
        <v>0</v>
      </c>
      <c r="H52" s="2345"/>
      <c r="I52" s="2333"/>
      <c r="J52" s="2333"/>
      <c r="K52" s="1050"/>
      <c r="L52" s="2306">
        <v>0</v>
      </c>
      <c r="M52" s="2333"/>
      <c r="N52" s="2346">
        <v>0</v>
      </c>
      <c r="O52" s="2347">
        <v>0</v>
      </c>
      <c r="P52" s="2348">
        <v>1</v>
      </c>
      <c r="Q52" s="2349" t="str">
        <f t="shared" si="4"/>
        <v>P</v>
      </c>
      <c r="R52" s="2333"/>
      <c r="S52" s="2333"/>
      <c r="T52" s="2299"/>
      <c r="U52" s="2333"/>
    </row>
    <row r="53" spans="2:21" ht="94.5" thickBot="1" x14ac:dyDescent="0.35">
      <c r="B53" s="2300">
        <v>9</v>
      </c>
      <c r="C53" s="2223"/>
      <c r="D53" s="1805"/>
      <c r="E53" s="2288" t="s">
        <v>487</v>
      </c>
      <c r="F53" s="2283" t="s">
        <v>488</v>
      </c>
      <c r="G53" s="2322">
        <v>1</v>
      </c>
      <c r="H53" s="2323"/>
      <c r="I53" s="2123"/>
      <c r="J53" s="2123"/>
      <c r="K53" s="2286" t="s">
        <v>489</v>
      </c>
      <c r="L53" s="2306">
        <v>0</v>
      </c>
      <c r="M53" s="2123"/>
      <c r="N53" s="2283">
        <v>1</v>
      </c>
      <c r="O53" s="2276">
        <v>0</v>
      </c>
      <c r="P53" s="2308">
        <v>1</v>
      </c>
      <c r="Q53" s="2350" t="str">
        <f t="shared" si="4"/>
        <v>P</v>
      </c>
      <c r="R53" s="2123"/>
      <c r="S53" s="2123" t="s">
        <v>490</v>
      </c>
      <c r="T53" s="2286" t="s">
        <v>479</v>
      </c>
      <c r="U53" s="2300" t="s">
        <v>480</v>
      </c>
    </row>
    <row r="54" spans="2:21" ht="93.75" x14ac:dyDescent="0.3">
      <c r="B54" s="2300"/>
      <c r="C54" s="2255"/>
      <c r="D54" s="1810"/>
      <c r="E54" s="2292"/>
      <c r="F54" s="2283" t="s">
        <v>491</v>
      </c>
      <c r="G54" s="2322">
        <v>1</v>
      </c>
      <c r="H54" s="2323"/>
      <c r="I54" s="2123"/>
      <c r="J54" s="2123"/>
      <c r="K54" s="2286"/>
      <c r="L54" s="2306">
        <v>0</v>
      </c>
      <c r="M54" s="2123"/>
      <c r="N54" s="2283">
        <v>1</v>
      </c>
      <c r="O54" s="2276">
        <v>0</v>
      </c>
      <c r="P54" s="2308">
        <v>1</v>
      </c>
      <c r="Q54" s="2350" t="str">
        <f t="shared" si="4"/>
        <v>P</v>
      </c>
      <c r="R54" s="2123"/>
      <c r="S54" s="2123" t="s">
        <v>490</v>
      </c>
      <c r="T54" s="2286" t="s">
        <v>479</v>
      </c>
      <c r="U54" s="2300"/>
    </row>
    <row r="55" spans="2:21" ht="27" x14ac:dyDescent="0.25">
      <c r="C55" s="590"/>
      <c r="D55" s="2282"/>
      <c r="O55" s="259"/>
      <c r="P55" s="260"/>
      <c r="Q55" s="261"/>
    </row>
    <row r="56" spans="2:21" ht="27" x14ac:dyDescent="0.25">
      <c r="C56" s="591"/>
      <c r="D56" s="568"/>
      <c r="O56" s="259"/>
      <c r="P56" s="260"/>
      <c r="Q56" s="261"/>
    </row>
    <row r="57" spans="2:21" ht="27" x14ac:dyDescent="0.25">
      <c r="C57" s="591"/>
      <c r="D57" s="568"/>
      <c r="O57" s="259"/>
      <c r="P57" s="260"/>
      <c r="Q57" s="261"/>
    </row>
    <row r="58" spans="2:21" ht="27" x14ac:dyDescent="0.25">
      <c r="O58" s="259"/>
      <c r="P58" s="260"/>
      <c r="Q58" s="261"/>
    </row>
    <row r="59" spans="2:21" ht="27" x14ac:dyDescent="0.25">
      <c r="O59" s="259"/>
      <c r="P59" s="260"/>
      <c r="Q59" s="261"/>
    </row>
    <row r="62" spans="2:21" x14ac:dyDescent="0.25">
      <c r="B62" s="202" t="s">
        <v>78</v>
      </c>
      <c r="C62" s="202"/>
      <c r="D62" s="202"/>
      <c r="E62" s="202"/>
    </row>
    <row r="64" spans="2:21" x14ac:dyDescent="0.25">
      <c r="B64" s="975"/>
      <c r="C64" s="976"/>
      <c r="D64" s="976"/>
      <c r="E64" s="976"/>
      <c r="F64" s="976"/>
      <c r="G64" s="976"/>
      <c r="H64" s="976"/>
      <c r="I64" s="976"/>
      <c r="J64" s="976"/>
      <c r="K64" s="976"/>
      <c r="L64" s="976"/>
      <c r="M64" s="976"/>
      <c r="N64" s="976"/>
      <c r="O64" s="976"/>
      <c r="P64" s="976"/>
      <c r="Q64" s="976"/>
      <c r="R64" s="976"/>
      <c r="S64" s="976"/>
      <c r="T64" s="976"/>
      <c r="U64" s="977"/>
    </row>
    <row r="65" spans="2:21" x14ac:dyDescent="0.25">
      <c r="B65" s="975"/>
      <c r="C65" s="976"/>
      <c r="D65" s="976"/>
      <c r="E65" s="976"/>
      <c r="F65" s="976"/>
      <c r="G65" s="976"/>
      <c r="H65" s="976"/>
      <c r="I65" s="976"/>
      <c r="J65" s="976"/>
      <c r="K65" s="976"/>
      <c r="L65" s="976"/>
      <c r="M65" s="976"/>
      <c r="N65" s="976"/>
      <c r="O65" s="976"/>
      <c r="P65" s="976"/>
      <c r="Q65" s="976"/>
      <c r="R65" s="976"/>
      <c r="S65" s="976"/>
      <c r="T65" s="976"/>
      <c r="U65" s="977"/>
    </row>
    <row r="66" spans="2:21" x14ac:dyDescent="0.25">
      <c r="B66" s="975"/>
      <c r="C66" s="976"/>
      <c r="D66" s="976"/>
      <c r="E66" s="976"/>
      <c r="F66" s="976"/>
      <c r="G66" s="976"/>
      <c r="H66" s="976"/>
      <c r="I66" s="976"/>
      <c r="J66" s="976"/>
      <c r="K66" s="976"/>
      <c r="L66" s="976"/>
      <c r="M66" s="976"/>
      <c r="N66" s="976"/>
      <c r="O66" s="976"/>
      <c r="P66" s="976"/>
      <c r="Q66" s="976"/>
      <c r="R66" s="976"/>
      <c r="S66" s="976"/>
      <c r="T66" s="976"/>
      <c r="U66" s="977"/>
    </row>
    <row r="67" spans="2:21" x14ac:dyDescent="0.25">
      <c r="B67" s="975"/>
      <c r="C67" s="976"/>
      <c r="D67" s="976"/>
      <c r="E67" s="976"/>
      <c r="F67" s="976"/>
      <c r="G67" s="976"/>
      <c r="H67" s="976"/>
      <c r="I67" s="976"/>
      <c r="J67" s="976"/>
      <c r="K67" s="976"/>
      <c r="L67" s="976"/>
      <c r="M67" s="976"/>
      <c r="N67" s="976"/>
      <c r="O67" s="976"/>
      <c r="P67" s="976"/>
      <c r="Q67" s="976"/>
      <c r="R67" s="976"/>
      <c r="S67" s="976"/>
      <c r="T67" s="976"/>
      <c r="U67" s="977"/>
    </row>
    <row r="68" spans="2:21" x14ac:dyDescent="0.25">
      <c r="B68" s="975"/>
      <c r="C68" s="976"/>
      <c r="D68" s="976"/>
      <c r="E68" s="976"/>
      <c r="F68" s="976"/>
      <c r="G68" s="976"/>
      <c r="H68" s="976"/>
      <c r="I68" s="976"/>
      <c r="J68" s="976"/>
      <c r="K68" s="976"/>
      <c r="L68" s="976"/>
      <c r="M68" s="976"/>
      <c r="N68" s="976"/>
      <c r="O68" s="976"/>
      <c r="P68" s="976"/>
      <c r="Q68" s="976"/>
      <c r="R68" s="976"/>
      <c r="S68" s="976"/>
      <c r="T68" s="976"/>
      <c r="U68" s="977"/>
    </row>
    <row r="69" spans="2:21" x14ac:dyDescent="0.25">
      <c r="B69" s="975"/>
      <c r="C69" s="976"/>
      <c r="D69" s="976"/>
      <c r="E69" s="976"/>
      <c r="F69" s="976"/>
      <c r="G69" s="976"/>
      <c r="H69" s="976"/>
      <c r="I69" s="976"/>
      <c r="J69" s="976"/>
      <c r="K69" s="976"/>
      <c r="L69" s="976"/>
      <c r="M69" s="976"/>
      <c r="N69" s="976"/>
      <c r="O69" s="976"/>
      <c r="P69" s="976"/>
      <c r="Q69" s="976"/>
      <c r="R69" s="976"/>
      <c r="S69" s="976"/>
      <c r="T69" s="976"/>
      <c r="U69" s="977"/>
    </row>
    <row r="70" spans="2:21" x14ac:dyDescent="0.25">
      <c r="B70" s="975"/>
      <c r="C70" s="976"/>
      <c r="D70" s="976"/>
      <c r="E70" s="976"/>
      <c r="F70" s="976"/>
      <c r="G70" s="976"/>
      <c r="H70" s="976"/>
      <c r="I70" s="976"/>
      <c r="J70" s="976"/>
      <c r="K70" s="976"/>
      <c r="L70" s="976"/>
      <c r="M70" s="976"/>
      <c r="N70" s="976"/>
      <c r="O70" s="976"/>
      <c r="P70" s="976"/>
      <c r="Q70" s="976"/>
      <c r="R70" s="976"/>
      <c r="S70" s="976"/>
      <c r="T70" s="976"/>
      <c r="U70" s="977"/>
    </row>
    <row r="71" spans="2:21" x14ac:dyDescent="0.25">
      <c r="B71" s="975"/>
      <c r="C71" s="976"/>
      <c r="D71" s="976"/>
      <c r="E71" s="976"/>
      <c r="F71" s="976"/>
      <c r="G71" s="976"/>
      <c r="H71" s="976"/>
      <c r="I71" s="976"/>
      <c r="J71" s="976"/>
      <c r="K71" s="976"/>
      <c r="L71" s="976"/>
      <c r="M71" s="976"/>
      <c r="N71" s="976"/>
      <c r="O71" s="976"/>
      <c r="P71" s="976"/>
      <c r="Q71" s="976"/>
      <c r="R71" s="976"/>
      <c r="S71" s="976"/>
      <c r="T71" s="976"/>
      <c r="U71" s="977"/>
    </row>
    <row r="72" spans="2:21" x14ac:dyDescent="0.25">
      <c r="B72" s="975"/>
      <c r="C72" s="976"/>
      <c r="D72" s="976"/>
      <c r="E72" s="976"/>
      <c r="F72" s="976"/>
      <c r="G72" s="976"/>
      <c r="H72" s="976"/>
      <c r="I72" s="976"/>
      <c r="J72" s="976"/>
      <c r="K72" s="976"/>
      <c r="L72" s="976"/>
      <c r="M72" s="976"/>
      <c r="N72" s="976"/>
      <c r="O72" s="976"/>
      <c r="P72" s="976"/>
      <c r="Q72" s="976"/>
      <c r="R72" s="976"/>
      <c r="S72" s="976"/>
      <c r="T72" s="976"/>
      <c r="U72" s="977"/>
    </row>
    <row r="73" spans="2:21" x14ac:dyDescent="0.25">
      <c r="B73" s="975"/>
      <c r="C73" s="976"/>
      <c r="D73" s="976"/>
      <c r="E73" s="976"/>
      <c r="F73" s="976"/>
      <c r="G73" s="976"/>
      <c r="H73" s="976"/>
      <c r="I73" s="976"/>
      <c r="J73" s="976"/>
      <c r="K73" s="976"/>
      <c r="L73" s="976"/>
      <c r="M73" s="976"/>
      <c r="N73" s="976"/>
      <c r="O73" s="976"/>
      <c r="P73" s="976"/>
      <c r="Q73" s="976"/>
      <c r="R73" s="976"/>
      <c r="S73" s="976"/>
      <c r="T73" s="976"/>
      <c r="U73" s="977"/>
    </row>
    <row r="74" spans="2:21" x14ac:dyDescent="0.25">
      <c r="B74" s="975"/>
      <c r="C74" s="976"/>
      <c r="D74" s="976"/>
      <c r="E74" s="976"/>
      <c r="F74" s="976"/>
      <c r="G74" s="976"/>
      <c r="H74" s="976"/>
      <c r="I74" s="976"/>
      <c r="J74" s="976"/>
      <c r="K74" s="976"/>
      <c r="L74" s="976"/>
      <c r="M74" s="976"/>
      <c r="N74" s="976"/>
      <c r="O74" s="976"/>
      <c r="P74" s="976"/>
      <c r="Q74" s="976"/>
      <c r="R74" s="976"/>
      <c r="S74" s="976"/>
      <c r="T74" s="976"/>
      <c r="U74" s="977"/>
    </row>
  </sheetData>
  <mergeCells count="104">
    <mergeCell ref="C19:C54"/>
    <mergeCell ref="D19:D54"/>
    <mergeCell ref="H46:H49"/>
    <mergeCell ref="I46:I49"/>
    <mergeCell ref="J46:J49"/>
    <mergeCell ref="U53:U54"/>
    <mergeCell ref="N38:N42"/>
    <mergeCell ref="P38:P42"/>
    <mergeCell ref="Q38:Q42"/>
    <mergeCell ref="E53:E54"/>
    <mergeCell ref="K46:K49"/>
    <mergeCell ref="N46:N49"/>
    <mergeCell ref="O46:O49"/>
    <mergeCell ref="P46:P49"/>
    <mergeCell ref="Q46:Q49"/>
    <mergeCell ref="K43:K45"/>
    <mergeCell ref="S43:S47"/>
    <mergeCell ref="B74:U74"/>
    <mergeCell ref="B64:U64"/>
    <mergeCell ref="B65:U65"/>
    <mergeCell ref="B66:U66"/>
    <mergeCell ref="B67:U67"/>
    <mergeCell ref="B68:U68"/>
    <mergeCell ref="B69:U69"/>
    <mergeCell ref="K50:K52"/>
    <mergeCell ref="B70:U70"/>
    <mergeCell ref="B71:U71"/>
    <mergeCell ref="B72:U72"/>
    <mergeCell ref="B73:U73"/>
    <mergeCell ref="B53:B54"/>
    <mergeCell ref="F46:F47"/>
    <mergeCell ref="G46:G49"/>
    <mergeCell ref="T48:T49"/>
    <mergeCell ref="U48:U49"/>
    <mergeCell ref="B50:B52"/>
    <mergeCell ref="E50:E52"/>
    <mergeCell ref="U50:U51"/>
    <mergeCell ref="F48:F49"/>
    <mergeCell ref="S48:S49"/>
    <mergeCell ref="U43:U47"/>
    <mergeCell ref="B43:B45"/>
    <mergeCell ref="E43:E45"/>
    <mergeCell ref="U30:U32"/>
    <mergeCell ref="K31:K32"/>
    <mergeCell ref="E37:E42"/>
    <mergeCell ref="S37:S42"/>
    <mergeCell ref="T37:T42"/>
    <mergeCell ref="U37:U42"/>
    <mergeCell ref="K38:K42"/>
    <mergeCell ref="E33:E36"/>
    <mergeCell ref="S33:S35"/>
    <mergeCell ref="T33:T35"/>
    <mergeCell ref="U33:U35"/>
    <mergeCell ref="B27:B29"/>
    <mergeCell ref="E27:E29"/>
    <mergeCell ref="K27:K29"/>
    <mergeCell ref="S27:S29"/>
    <mergeCell ref="T27:T29"/>
    <mergeCell ref="B30:B32"/>
    <mergeCell ref="E30:E32"/>
    <mergeCell ref="S30:S32"/>
    <mergeCell ref="T30:T32"/>
    <mergeCell ref="B33:B35"/>
    <mergeCell ref="T43:T47"/>
    <mergeCell ref="B46:B49"/>
    <mergeCell ref="E46:E49"/>
    <mergeCell ref="U27:U29"/>
    <mergeCell ref="U16:U17"/>
    <mergeCell ref="W16:Y16"/>
    <mergeCell ref="B19:B26"/>
    <mergeCell ref="E19:E26"/>
    <mergeCell ref="S19:S26"/>
    <mergeCell ref="T19:T26"/>
    <mergeCell ref="U19:U26"/>
    <mergeCell ref="L16:L17"/>
    <mergeCell ref="M16:M17"/>
    <mergeCell ref="N16:N17"/>
    <mergeCell ref="O16:Q16"/>
    <mergeCell ref="R16:R17"/>
    <mergeCell ref="S16:S17"/>
    <mergeCell ref="B16:B17"/>
    <mergeCell ref="E16:E17"/>
    <mergeCell ref="F16:F17"/>
    <mergeCell ref="G16:J16"/>
    <mergeCell ref="K16:K17"/>
    <mergeCell ref="B8:F8"/>
    <mergeCell ref="G8:N8"/>
    <mergeCell ref="B9:F9"/>
    <mergeCell ref="G9:N9"/>
    <mergeCell ref="B10:F10"/>
    <mergeCell ref="G10:N10"/>
    <mergeCell ref="B11:F11"/>
    <mergeCell ref="G11:N11"/>
    <mergeCell ref="B13:U13"/>
    <mergeCell ref="B15:M15"/>
    <mergeCell ref="N15:U15"/>
    <mergeCell ref="C16:C17"/>
    <mergeCell ref="D16:D17"/>
    <mergeCell ref="B4:F6"/>
    <mergeCell ref="G4:N4"/>
    <mergeCell ref="O4:U4"/>
    <mergeCell ref="G5:N6"/>
    <mergeCell ref="O5:U5"/>
    <mergeCell ref="O6:U6"/>
  </mergeCells>
  <conditionalFormatting sqref="Q19:Q36 Q50:Q59">
    <cfRule type="containsText" dxfId="87" priority="6" stopIfTrue="1" operator="containsText" text="P">
      <formula>NOT(ISERROR(SEARCH("P",Q19)))</formula>
    </cfRule>
    <cfRule type="containsText" dxfId="86" priority="7" stopIfTrue="1" operator="containsText" text="R">
      <formula>NOT(ISERROR(SEARCH("R",Q19)))</formula>
    </cfRule>
    <cfRule type="containsText" dxfId="85" priority="8" operator="containsText" text="T">
      <formula>NOT(ISERROR(SEARCH("T",Q19)))</formula>
    </cfRule>
  </conditionalFormatting>
  <conditionalFormatting sqref="Q33:Q36">
    <cfRule type="iconSet" priority="5">
      <iconSet iconSet="3Symbols2">
        <cfvo type="percent" val="0"/>
        <cfvo type="percent" val="0.74"/>
        <cfvo type="percent" val="0.85"/>
      </iconSet>
    </cfRule>
  </conditionalFormatting>
  <conditionalFormatting sqref="Q37:Q38">
    <cfRule type="iconSet" priority="4">
      <iconSet iconSet="3Symbols2">
        <cfvo type="percent" val="0"/>
        <cfvo type="percent" val="0.74"/>
        <cfvo type="percent" val="0.85"/>
      </iconSet>
    </cfRule>
  </conditionalFormatting>
  <conditionalFormatting sqref="Q37:Q38 Q43:Q46">
    <cfRule type="containsText" dxfId="84" priority="1" stopIfTrue="1" operator="containsText" text="P">
      <formula>NOT(ISERROR(SEARCH("P",Q37)))</formula>
    </cfRule>
    <cfRule type="containsText" dxfId="83" priority="2" stopIfTrue="1" operator="containsText" text="R">
      <formula>NOT(ISERROR(SEARCH("R",Q37)))</formula>
    </cfRule>
    <cfRule type="containsText" dxfId="82" priority="3" operator="containsText" text="T">
      <formula>NOT(ISERROR(SEARCH("T",Q37)))</formula>
    </cfRule>
  </conditionalFormatting>
  <conditionalFormatting sqref="Q19:Q32 Q38 Q43:Q46 Q50:Q59">
    <cfRule type="iconSet" priority="45">
      <iconSet iconSet="3Symbols2">
        <cfvo type="percent" val="0"/>
        <cfvo type="percent" val="0.74"/>
        <cfvo type="percent" val="0.85"/>
      </iconSet>
    </cfRule>
  </conditionalFormatting>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3B2D4-C3BE-4AA5-9D89-F71160296250}">
  <dimension ref="B3:Y44"/>
  <sheetViews>
    <sheetView topLeftCell="A20" zoomScale="64" zoomScaleNormal="64" workbookViewId="0">
      <selection activeCell="Q26" sqref="Q26"/>
    </sheetView>
  </sheetViews>
  <sheetFormatPr baseColWidth="10" defaultColWidth="11.42578125" defaultRowHeight="15" x14ac:dyDescent="0.25"/>
  <cols>
    <col min="1" max="1" width="3.7109375" style="135" customWidth="1"/>
    <col min="2" max="2" width="5.7109375" style="135" customWidth="1"/>
    <col min="3" max="3" width="16.7109375" style="135" bestFit="1" customWidth="1"/>
    <col min="4" max="4" width="15.7109375" style="135" bestFit="1" customWidth="1"/>
    <col min="5" max="5" width="60.28515625" style="135" customWidth="1"/>
    <col min="6" max="6" width="54.7109375" style="135" customWidth="1"/>
    <col min="7" max="7" width="8.5703125" style="135" customWidth="1"/>
    <col min="8" max="8" width="9.28515625" style="135" customWidth="1"/>
    <col min="9" max="9" width="7.7109375" style="135" customWidth="1"/>
    <col min="10" max="10" width="7.5703125" style="135" customWidth="1"/>
    <col min="11" max="11" width="51" style="135" customWidth="1"/>
    <col min="12" max="12" width="21.42578125" style="135" customWidth="1"/>
    <col min="13" max="13" width="22.7109375" style="135" customWidth="1"/>
    <col min="14" max="17" width="22" style="135" customWidth="1"/>
    <col min="18" max="18" width="24" style="135" customWidth="1"/>
    <col min="19" max="20" width="20.7109375" style="135" customWidth="1"/>
    <col min="21" max="21" width="24" style="135" customWidth="1"/>
    <col min="22" max="16384" width="11.42578125" style="135"/>
  </cols>
  <sheetData>
    <row r="3" spans="2:25" ht="15.75" thickBot="1" x14ac:dyDescent="0.3"/>
    <row r="4" spans="2:25" ht="32.25" customHeight="1" thickBot="1" x14ac:dyDescent="0.3">
      <c r="B4" s="643"/>
      <c r="C4" s="644"/>
      <c r="D4" s="644"/>
      <c r="E4" s="644"/>
      <c r="F4" s="645"/>
      <c r="G4" s="897" t="s">
        <v>0</v>
      </c>
      <c r="H4" s="898"/>
      <c r="I4" s="898"/>
      <c r="J4" s="898"/>
      <c r="K4" s="898"/>
      <c r="L4" s="898"/>
      <c r="M4" s="898"/>
      <c r="N4" s="899"/>
      <c r="O4" s="655" t="s">
        <v>1</v>
      </c>
      <c r="P4" s="656"/>
      <c r="Q4" s="656"/>
      <c r="R4" s="656"/>
      <c r="S4" s="656"/>
      <c r="T4" s="656"/>
      <c r="U4" s="657"/>
    </row>
    <row r="5" spans="2:25" ht="33" customHeight="1" thickBot="1" x14ac:dyDescent="0.3">
      <c r="B5" s="646"/>
      <c r="C5" s="647"/>
      <c r="D5" s="647"/>
      <c r="E5" s="647"/>
      <c r="F5" s="648"/>
      <c r="G5" s="900" t="s">
        <v>2</v>
      </c>
      <c r="H5" s="901"/>
      <c r="I5" s="901"/>
      <c r="J5" s="901"/>
      <c r="K5" s="901"/>
      <c r="L5" s="901"/>
      <c r="M5" s="901"/>
      <c r="N5" s="902"/>
      <c r="O5" s="664" t="s">
        <v>513</v>
      </c>
      <c r="P5" s="665"/>
      <c r="Q5" s="665"/>
      <c r="R5" s="665"/>
      <c r="S5" s="665"/>
      <c r="T5" s="665"/>
      <c r="U5" s="666"/>
    </row>
    <row r="6" spans="2:25" ht="31.5" customHeight="1" thickBot="1" x14ac:dyDescent="0.3">
      <c r="B6" s="649"/>
      <c r="C6" s="650"/>
      <c r="D6" s="650"/>
      <c r="E6" s="650"/>
      <c r="F6" s="651"/>
      <c r="G6" s="903"/>
      <c r="H6" s="904"/>
      <c r="I6" s="904"/>
      <c r="J6" s="904"/>
      <c r="K6" s="904"/>
      <c r="L6" s="904"/>
      <c r="M6" s="904"/>
      <c r="N6" s="905"/>
      <c r="O6" s="667" t="s">
        <v>4</v>
      </c>
      <c r="P6" s="668"/>
      <c r="Q6" s="668"/>
      <c r="R6" s="668"/>
      <c r="S6" s="668"/>
      <c r="T6" s="668"/>
      <c r="U6" s="669"/>
    </row>
    <row r="7" spans="2:25" ht="18" customHeight="1" x14ac:dyDescent="0.25">
      <c r="K7" s="134"/>
      <c r="L7" s="134"/>
      <c r="M7" s="139"/>
      <c r="N7" s="139"/>
      <c r="O7" s="139"/>
      <c r="P7" s="139"/>
      <c r="Q7" s="139"/>
      <c r="R7" s="139"/>
      <c r="S7" s="139"/>
      <c r="T7" s="139"/>
      <c r="U7" s="139"/>
    </row>
    <row r="8" spans="2:25" ht="22.15" customHeight="1" x14ac:dyDescent="0.3">
      <c r="B8" s="1044" t="s">
        <v>514</v>
      </c>
      <c r="C8" s="1044"/>
      <c r="D8" s="1044"/>
      <c r="E8" s="1044"/>
      <c r="F8" s="1044"/>
      <c r="G8" s="632" t="s">
        <v>515</v>
      </c>
      <c r="H8" s="633"/>
      <c r="I8" s="633"/>
      <c r="J8" s="633"/>
      <c r="K8" s="633"/>
      <c r="L8" s="633"/>
      <c r="M8" s="633"/>
      <c r="N8" s="634"/>
      <c r="O8" s="139"/>
      <c r="P8" s="139"/>
      <c r="Q8" s="139"/>
      <c r="R8" s="139"/>
      <c r="S8" s="139"/>
      <c r="T8" s="139"/>
      <c r="U8" s="139"/>
    </row>
    <row r="9" spans="2:25" ht="22.15" customHeight="1" x14ac:dyDescent="0.3">
      <c r="B9" s="1044" t="s">
        <v>400</v>
      </c>
      <c r="C9" s="1044"/>
      <c r="D9" s="1044"/>
      <c r="E9" s="1044"/>
      <c r="F9" s="1044"/>
      <c r="G9" s="632">
        <v>2026</v>
      </c>
      <c r="H9" s="633"/>
      <c r="I9" s="633"/>
      <c r="J9" s="633"/>
      <c r="K9" s="633"/>
      <c r="L9" s="633"/>
      <c r="M9" s="633"/>
      <c r="N9" s="634"/>
      <c r="O9" s="139"/>
      <c r="P9" s="139"/>
      <c r="Q9" s="139"/>
      <c r="R9" s="139"/>
      <c r="S9" s="139"/>
      <c r="T9" s="139"/>
      <c r="U9" s="139"/>
    </row>
    <row r="10" spans="2:25" ht="22.15" customHeight="1" x14ac:dyDescent="0.3">
      <c r="B10" s="1044" t="s">
        <v>516</v>
      </c>
      <c r="C10" s="1044"/>
      <c r="D10" s="1044"/>
      <c r="E10" s="1044"/>
      <c r="F10" s="1044"/>
      <c r="G10" s="632" t="s">
        <v>517</v>
      </c>
      <c r="H10" s="633"/>
      <c r="I10" s="633"/>
      <c r="J10" s="633"/>
      <c r="K10" s="633"/>
      <c r="L10" s="633"/>
      <c r="M10" s="633"/>
      <c r="N10" s="634"/>
      <c r="O10" s="139"/>
      <c r="P10" s="139"/>
      <c r="Q10" s="139"/>
      <c r="R10" s="139"/>
      <c r="S10" s="139"/>
      <c r="T10" s="139"/>
      <c r="U10" s="139"/>
    </row>
    <row r="11" spans="2:25" ht="22.15" customHeight="1" x14ac:dyDescent="0.3">
      <c r="B11" s="1044" t="s">
        <v>10</v>
      </c>
      <c r="C11" s="1044"/>
      <c r="D11" s="1044"/>
      <c r="E11" s="1044"/>
      <c r="F11" s="1044"/>
      <c r="G11" s="1070">
        <v>46111</v>
      </c>
      <c r="H11" s="633"/>
      <c r="I11" s="633"/>
      <c r="J11" s="633"/>
      <c r="K11" s="633"/>
      <c r="L11" s="633"/>
      <c r="M11" s="633"/>
      <c r="N11" s="634"/>
      <c r="O11" s="139"/>
      <c r="P11" s="139"/>
      <c r="Q11" s="139"/>
      <c r="R11" s="139"/>
      <c r="S11" s="139"/>
      <c r="T11" s="139"/>
      <c r="U11" s="139"/>
    </row>
    <row r="12" spans="2:25" ht="10.5" customHeight="1" thickBot="1" x14ac:dyDescent="0.3">
      <c r="B12" s="140"/>
      <c r="C12" s="140"/>
      <c r="D12" s="140"/>
      <c r="E12" s="140"/>
      <c r="F12" s="140"/>
      <c r="G12" s="140"/>
      <c r="H12" s="140"/>
      <c r="I12" s="140"/>
      <c r="J12" s="140"/>
      <c r="K12" s="134"/>
      <c r="L12" s="134"/>
      <c r="M12" s="134"/>
      <c r="N12" s="134"/>
      <c r="O12" s="139"/>
      <c r="P12" s="139"/>
      <c r="Q12" s="139"/>
      <c r="R12" s="139"/>
      <c r="S12" s="139"/>
      <c r="T12" s="139"/>
      <c r="U12" s="139"/>
    </row>
    <row r="13" spans="2:25" ht="47.25" customHeight="1" thickBot="1" x14ac:dyDescent="0.55000000000000004">
      <c r="B13" s="635" t="s">
        <v>12</v>
      </c>
      <c r="C13" s="636"/>
      <c r="D13" s="636"/>
      <c r="E13" s="636"/>
      <c r="F13" s="636"/>
      <c r="G13" s="636"/>
      <c r="H13" s="636"/>
      <c r="I13" s="636"/>
      <c r="J13" s="636"/>
      <c r="K13" s="636"/>
      <c r="L13" s="636"/>
      <c r="M13" s="636"/>
      <c r="N13" s="636"/>
      <c r="O13" s="636"/>
      <c r="P13" s="636"/>
      <c r="Q13" s="636"/>
      <c r="R13" s="636"/>
      <c r="S13" s="636"/>
      <c r="T13" s="636"/>
      <c r="U13" s="637"/>
    </row>
    <row r="14" spans="2:25" ht="21" customHeight="1" thickBot="1" x14ac:dyDescent="0.3">
      <c r="B14" s="6"/>
      <c r="C14" s="7"/>
      <c r="D14" s="7"/>
      <c r="E14" s="7"/>
      <c r="F14" s="7"/>
      <c r="G14" s="7"/>
      <c r="H14" s="7"/>
      <c r="I14" s="7"/>
      <c r="J14" s="7"/>
      <c r="K14" s="7"/>
      <c r="L14" s="7"/>
      <c r="M14" s="7"/>
      <c r="N14" s="7"/>
      <c r="O14" s="7"/>
      <c r="P14" s="7"/>
      <c r="Q14" s="7"/>
      <c r="R14" s="7"/>
      <c r="S14" s="7"/>
      <c r="T14" s="7"/>
      <c r="U14" s="8"/>
    </row>
    <row r="15" spans="2:25" ht="27" customHeight="1" thickBot="1" x14ac:dyDescent="0.3">
      <c r="B15" s="638" t="s">
        <v>13</v>
      </c>
      <c r="C15" s="639"/>
      <c r="D15" s="639"/>
      <c r="E15" s="639"/>
      <c r="F15" s="639"/>
      <c r="G15" s="639"/>
      <c r="H15" s="639"/>
      <c r="I15" s="639"/>
      <c r="J15" s="639"/>
      <c r="K15" s="639"/>
      <c r="L15" s="639"/>
      <c r="M15" s="640"/>
      <c r="N15" s="641" t="s">
        <v>14</v>
      </c>
      <c r="O15" s="641"/>
      <c r="P15" s="641"/>
      <c r="Q15" s="641"/>
      <c r="R15" s="641"/>
      <c r="S15" s="641"/>
      <c r="T15" s="641"/>
      <c r="U15" s="642"/>
    </row>
    <row r="16" spans="2:25" ht="91.5" customHeight="1" thickBot="1" x14ac:dyDescent="0.3">
      <c r="B16" s="613" t="s">
        <v>15</v>
      </c>
      <c r="C16" s="1045" t="s">
        <v>16</v>
      </c>
      <c r="D16" s="1045" t="s">
        <v>80</v>
      </c>
      <c r="E16" s="613" t="s">
        <v>18</v>
      </c>
      <c r="F16" s="617" t="s">
        <v>19</v>
      </c>
      <c r="G16" s="619" t="s">
        <v>20</v>
      </c>
      <c r="H16" s="620"/>
      <c r="I16" s="620"/>
      <c r="J16" s="621"/>
      <c r="K16" s="604" t="s">
        <v>21</v>
      </c>
      <c r="L16" s="604" t="s">
        <v>22</v>
      </c>
      <c r="M16" s="604" t="s">
        <v>23</v>
      </c>
      <c r="N16" s="606" t="s">
        <v>24</v>
      </c>
      <c r="O16" s="608" t="s">
        <v>25</v>
      </c>
      <c r="P16" s="609"/>
      <c r="Q16" s="610"/>
      <c r="R16" s="611" t="s">
        <v>26</v>
      </c>
      <c r="S16" s="622" t="s">
        <v>27</v>
      </c>
      <c r="T16" s="146" t="s">
        <v>28</v>
      </c>
      <c r="U16" s="624" t="s">
        <v>29</v>
      </c>
      <c r="W16" s="959" t="s">
        <v>256</v>
      </c>
      <c r="X16" s="959"/>
      <c r="Y16" s="959"/>
    </row>
    <row r="17" spans="2:25" ht="33" customHeight="1" thickBot="1" x14ac:dyDescent="0.3">
      <c r="B17" s="614"/>
      <c r="C17" s="1046"/>
      <c r="D17" s="1046"/>
      <c r="E17" s="614"/>
      <c r="F17" s="618"/>
      <c r="G17" s="147" t="s">
        <v>30</v>
      </c>
      <c r="H17" s="147" t="s">
        <v>31</v>
      </c>
      <c r="I17" s="147" t="s">
        <v>32</v>
      </c>
      <c r="J17" s="147" t="s">
        <v>33</v>
      </c>
      <c r="K17" s="605"/>
      <c r="L17" s="605"/>
      <c r="M17" s="605"/>
      <c r="N17" s="607"/>
      <c r="O17" s="148" t="s">
        <v>34</v>
      </c>
      <c r="P17" s="149" t="s">
        <v>35</v>
      </c>
      <c r="Q17" s="150" t="s">
        <v>36</v>
      </c>
      <c r="R17" s="612"/>
      <c r="S17" s="623"/>
      <c r="T17" s="151"/>
      <c r="U17" s="625"/>
      <c r="W17" s="187">
        <v>0.75</v>
      </c>
      <c r="X17" s="187">
        <v>0.88</v>
      </c>
      <c r="Y17" s="187">
        <v>0.95</v>
      </c>
    </row>
    <row r="18" spans="2:25" ht="15.75" thickBot="1" x14ac:dyDescent="0.3">
      <c r="M18" s="188"/>
      <c r="O18"/>
      <c r="P18"/>
      <c r="Q18"/>
    </row>
    <row r="19" spans="2:25" ht="136.5" customHeight="1" thickBot="1" x14ac:dyDescent="0.35">
      <c r="B19" s="1068">
        <v>1</v>
      </c>
      <c r="C19" s="1065" t="s">
        <v>51</v>
      </c>
      <c r="D19" s="1065" t="s">
        <v>1054</v>
      </c>
      <c r="E19" s="1062" t="s">
        <v>518</v>
      </c>
      <c r="F19" s="249" t="s">
        <v>519</v>
      </c>
      <c r="G19" s="245">
        <v>1</v>
      </c>
      <c r="H19" s="245"/>
      <c r="I19" s="245"/>
      <c r="J19" s="253"/>
      <c r="K19" s="249" t="s">
        <v>520</v>
      </c>
      <c r="L19" s="251"/>
      <c r="M19" s="251"/>
      <c r="N19" s="197">
        <v>1</v>
      </c>
      <c r="O19" s="197">
        <f t="shared" ref="O19:O28" si="0">IF(N19&lt;1,N19-AVERAGE(G19:J19),N19-(SUM(G19:J19)))</f>
        <v>0</v>
      </c>
      <c r="P19" s="198">
        <f t="shared" ref="P19:P28" si="1">IF(N19&lt;1,(AVERAGE(G19:J19)/N19),SUM(G19:J19)/N19)</f>
        <v>1</v>
      </c>
      <c r="Q19" s="248" t="str">
        <f t="shared" ref="Q19:Q28" si="2">IF(P19&lt;=W$17,"T",IF(P19&lt;$Y$17,"R",IF(P19&gt;=$Y$17,"P")))</f>
        <v>P</v>
      </c>
      <c r="R19" s="191"/>
      <c r="S19" s="1047" t="s">
        <v>521</v>
      </c>
      <c r="T19" s="1047" t="s">
        <v>522</v>
      </c>
      <c r="U19" s="1047" t="s">
        <v>523</v>
      </c>
    </row>
    <row r="20" spans="2:25" ht="69" customHeight="1" thickBot="1" x14ac:dyDescent="0.3">
      <c r="B20" s="1060"/>
      <c r="C20" s="1066"/>
      <c r="D20" s="1066"/>
      <c r="E20" s="1063"/>
      <c r="F20" s="249" t="s">
        <v>524</v>
      </c>
      <c r="G20" s="245">
        <v>1</v>
      </c>
      <c r="H20" s="245"/>
      <c r="I20" s="245"/>
      <c r="J20" s="251"/>
      <c r="K20" s="249" t="s">
        <v>525</v>
      </c>
      <c r="L20" s="251"/>
      <c r="M20" s="251"/>
      <c r="N20" s="197">
        <v>1</v>
      </c>
      <c r="O20" s="197"/>
      <c r="P20" s="198">
        <f t="shared" si="1"/>
        <v>1</v>
      </c>
      <c r="Q20" s="248" t="str">
        <f t="shared" si="2"/>
        <v>P</v>
      </c>
      <c r="R20" s="191"/>
      <c r="S20" s="1048"/>
      <c r="T20" s="1048"/>
      <c r="U20" s="1048"/>
    </row>
    <row r="21" spans="2:25" ht="79.5" customHeight="1" thickBot="1" x14ac:dyDescent="0.3">
      <c r="B21" s="1060"/>
      <c r="C21" s="1066"/>
      <c r="D21" s="1066"/>
      <c r="E21" s="1063"/>
      <c r="F21" s="255" t="s">
        <v>526</v>
      </c>
      <c r="G21" s="245">
        <v>1</v>
      </c>
      <c r="H21" s="245"/>
      <c r="I21" s="245"/>
      <c r="J21" s="245"/>
      <c r="K21" s="249" t="s">
        <v>527</v>
      </c>
      <c r="L21" s="251"/>
      <c r="M21" s="251"/>
      <c r="N21" s="197">
        <v>1</v>
      </c>
      <c r="O21" s="197">
        <f t="shared" si="0"/>
        <v>0</v>
      </c>
      <c r="P21" s="198">
        <f t="shared" si="1"/>
        <v>1</v>
      </c>
      <c r="Q21" s="248" t="str">
        <f t="shared" si="2"/>
        <v>P</v>
      </c>
      <c r="R21" s="191"/>
      <c r="S21" s="1048"/>
      <c r="T21" s="1048"/>
      <c r="U21" s="1048"/>
    </row>
    <row r="22" spans="2:25" ht="121.9" customHeight="1" thickBot="1" x14ac:dyDescent="0.3">
      <c r="B22" s="1060"/>
      <c r="C22" s="1066"/>
      <c r="D22" s="1066"/>
      <c r="E22" s="1063"/>
      <c r="F22" s="255" t="s">
        <v>528</v>
      </c>
      <c r="G22" s="245">
        <v>1</v>
      </c>
      <c r="H22" s="245"/>
      <c r="I22" s="245"/>
      <c r="J22" s="251"/>
      <c r="K22" s="249" t="s">
        <v>529</v>
      </c>
      <c r="L22" s="251"/>
      <c r="M22" s="251"/>
      <c r="N22" s="197">
        <v>1</v>
      </c>
      <c r="O22" s="197">
        <f t="shared" si="0"/>
        <v>0</v>
      </c>
      <c r="P22" s="198">
        <f t="shared" si="1"/>
        <v>1</v>
      </c>
      <c r="Q22" s="248" t="str">
        <f t="shared" si="2"/>
        <v>P</v>
      </c>
      <c r="R22" s="191"/>
      <c r="S22" s="1048"/>
      <c r="T22" s="1048"/>
      <c r="U22" s="1048"/>
    </row>
    <row r="23" spans="2:25" ht="93.4" customHeight="1" thickBot="1" x14ac:dyDescent="0.3">
      <c r="B23" s="1061"/>
      <c r="C23" s="1066"/>
      <c r="D23" s="1066"/>
      <c r="E23" s="1063"/>
      <c r="F23" s="255" t="s">
        <v>530</v>
      </c>
      <c r="G23" s="245">
        <v>1</v>
      </c>
      <c r="H23" s="245"/>
      <c r="I23" s="245"/>
      <c r="J23" s="251"/>
      <c r="K23" s="249" t="s">
        <v>531</v>
      </c>
      <c r="L23" s="251"/>
      <c r="M23" s="251"/>
      <c r="N23" s="197">
        <v>1</v>
      </c>
      <c r="O23" s="197">
        <f t="shared" si="0"/>
        <v>0</v>
      </c>
      <c r="P23" s="198">
        <f t="shared" si="1"/>
        <v>1</v>
      </c>
      <c r="Q23" s="248" t="str">
        <f t="shared" si="2"/>
        <v>P</v>
      </c>
      <c r="R23" s="191"/>
      <c r="S23" s="1048"/>
      <c r="T23" s="1048"/>
      <c r="U23" s="1048"/>
    </row>
    <row r="24" spans="2:25" ht="93" customHeight="1" thickBot="1" x14ac:dyDescent="0.3">
      <c r="B24" s="256"/>
      <c r="C24" s="1066"/>
      <c r="D24" s="1066"/>
      <c r="E24" s="1064"/>
      <c r="F24" s="255" t="s">
        <v>532</v>
      </c>
      <c r="G24" s="245">
        <v>1</v>
      </c>
      <c r="H24" s="245"/>
      <c r="I24" s="245"/>
      <c r="J24" s="251"/>
      <c r="K24" s="262" t="s">
        <v>533</v>
      </c>
      <c r="L24" s="251"/>
      <c r="M24" s="251"/>
      <c r="N24" s="197">
        <v>1</v>
      </c>
      <c r="O24" s="197">
        <f t="shared" si="0"/>
        <v>0</v>
      </c>
      <c r="P24" s="198">
        <f t="shared" si="1"/>
        <v>1</v>
      </c>
      <c r="Q24" s="248" t="str">
        <f t="shared" si="2"/>
        <v>P</v>
      </c>
      <c r="R24" s="191"/>
      <c r="S24" s="1069" t="s">
        <v>534</v>
      </c>
      <c r="T24" s="1069" t="s">
        <v>535</v>
      </c>
      <c r="U24" s="1069" t="s">
        <v>536</v>
      </c>
    </row>
    <row r="25" spans="2:25" ht="90" customHeight="1" thickBot="1" x14ac:dyDescent="0.3">
      <c r="B25" s="1060">
        <v>2</v>
      </c>
      <c r="C25" s="1066"/>
      <c r="D25" s="1066"/>
      <c r="E25" s="1062" t="s">
        <v>537</v>
      </c>
      <c r="F25" s="263" t="s">
        <v>538</v>
      </c>
      <c r="G25" s="245">
        <v>1</v>
      </c>
      <c r="H25" s="245"/>
      <c r="I25" s="245"/>
      <c r="J25" s="251"/>
      <c r="K25" s="262" t="s">
        <v>539</v>
      </c>
      <c r="L25" s="251"/>
      <c r="M25" s="251"/>
      <c r="N25" s="197">
        <v>1</v>
      </c>
      <c r="O25" s="197">
        <f t="shared" si="0"/>
        <v>0</v>
      </c>
      <c r="P25" s="198">
        <f>IF(N25&lt;1,(AVERAGE(G25:J25)/N25),SUM(G25:J25)/N25)</f>
        <v>1</v>
      </c>
      <c r="Q25" s="248" t="str">
        <f t="shared" si="2"/>
        <v>P</v>
      </c>
      <c r="R25" s="191"/>
      <c r="S25" s="1069"/>
      <c r="T25" s="1069"/>
      <c r="U25" s="1069"/>
    </row>
    <row r="26" spans="2:25" ht="67.150000000000006" customHeight="1" thickBot="1" x14ac:dyDescent="0.3">
      <c r="B26" s="1060"/>
      <c r="C26" s="1066"/>
      <c r="D26" s="1066"/>
      <c r="E26" s="1063"/>
      <c r="F26" s="263" t="s">
        <v>540</v>
      </c>
      <c r="G26" s="245">
        <v>6</v>
      </c>
      <c r="H26" s="245"/>
      <c r="I26" s="245"/>
      <c r="J26" s="251"/>
      <c r="K26" s="262" t="s">
        <v>541</v>
      </c>
      <c r="L26" s="251"/>
      <c r="M26" s="251"/>
      <c r="N26" s="197">
        <v>7</v>
      </c>
      <c r="O26" s="197">
        <f t="shared" si="0"/>
        <v>1</v>
      </c>
      <c r="P26" s="198">
        <f>IF(N26&lt;1,(AVERAGE(G26:J26)/N26),SUM(G26:J26)/N26)</f>
        <v>0.8571428571428571</v>
      </c>
      <c r="Q26" s="248" t="str">
        <f t="shared" si="2"/>
        <v>R</v>
      </c>
      <c r="R26" s="191"/>
      <c r="S26" s="1069"/>
      <c r="T26" s="1069"/>
      <c r="U26" s="1069"/>
    </row>
    <row r="27" spans="2:25" ht="60" customHeight="1" thickBot="1" x14ac:dyDescent="0.3">
      <c r="B27" s="1060"/>
      <c r="C27" s="1066"/>
      <c r="D27" s="1066"/>
      <c r="E27" s="1063"/>
      <c r="F27" s="263" t="s">
        <v>542</v>
      </c>
      <c r="G27" s="245">
        <v>2</v>
      </c>
      <c r="H27" s="245"/>
      <c r="I27" s="245"/>
      <c r="J27" s="251"/>
      <c r="K27" s="262" t="s">
        <v>543</v>
      </c>
      <c r="L27" s="251"/>
      <c r="M27" s="251"/>
      <c r="N27" s="197">
        <v>2</v>
      </c>
      <c r="O27" s="197">
        <f t="shared" si="0"/>
        <v>0</v>
      </c>
      <c r="P27" s="198">
        <f>IF(N27&lt;1,(AVERAGE(G27:J27)/N27),SUM(G27:J27)/N27)</f>
        <v>1</v>
      </c>
      <c r="Q27" s="248" t="str">
        <f t="shared" si="2"/>
        <v>P</v>
      </c>
      <c r="R27" s="191"/>
      <c r="S27" s="1069"/>
      <c r="T27" s="1069"/>
      <c r="U27" s="1069"/>
    </row>
    <row r="28" spans="2:25" ht="79.150000000000006" customHeight="1" x14ac:dyDescent="0.25">
      <c r="B28" s="1061"/>
      <c r="C28" s="1067"/>
      <c r="D28" s="1067"/>
      <c r="E28" s="1064"/>
      <c r="F28" s="263" t="s">
        <v>544</v>
      </c>
      <c r="G28" s="245">
        <v>2</v>
      </c>
      <c r="H28" s="245"/>
      <c r="I28" s="245"/>
      <c r="J28" s="251"/>
      <c r="K28" s="262" t="s">
        <v>545</v>
      </c>
      <c r="L28" s="251"/>
      <c r="M28" s="251"/>
      <c r="N28" s="197">
        <v>2</v>
      </c>
      <c r="O28" s="197">
        <f t="shared" si="0"/>
        <v>0</v>
      </c>
      <c r="P28" s="198">
        <f t="shared" si="1"/>
        <v>1</v>
      </c>
      <c r="Q28" s="248" t="str">
        <f t="shared" si="2"/>
        <v>P</v>
      </c>
      <c r="R28" s="191"/>
      <c r="S28" s="1069"/>
      <c r="T28" s="1069"/>
      <c r="U28" s="1069"/>
    </row>
    <row r="29" spans="2:25" ht="36" customHeight="1" x14ac:dyDescent="0.25">
      <c r="O29" s="259"/>
      <c r="P29" s="260"/>
      <c r="Q29" s="261"/>
    </row>
    <row r="32" spans="2:25" x14ac:dyDescent="0.25">
      <c r="B32" s="202" t="s">
        <v>78</v>
      </c>
      <c r="C32" s="202"/>
      <c r="D32" s="202"/>
      <c r="E32" s="202"/>
    </row>
    <row r="34" spans="2:21" ht="18" customHeight="1" x14ac:dyDescent="0.25">
      <c r="B34" s="975"/>
      <c r="C34" s="976"/>
      <c r="D34" s="976"/>
      <c r="E34" s="976"/>
      <c r="F34" s="976"/>
      <c r="G34" s="976"/>
      <c r="H34" s="976"/>
      <c r="I34" s="976"/>
      <c r="J34" s="976"/>
      <c r="K34" s="976"/>
      <c r="L34" s="976"/>
      <c r="M34" s="976"/>
      <c r="N34" s="976"/>
      <c r="O34" s="976"/>
      <c r="P34" s="976"/>
      <c r="Q34" s="976"/>
      <c r="R34" s="976"/>
      <c r="S34" s="976"/>
      <c r="T34" s="976"/>
      <c r="U34" s="977"/>
    </row>
    <row r="35" spans="2:21" ht="18" customHeight="1" x14ac:dyDescent="0.25">
      <c r="B35" s="975"/>
      <c r="C35" s="976"/>
      <c r="D35" s="976"/>
      <c r="E35" s="976"/>
      <c r="F35" s="976"/>
      <c r="G35" s="976"/>
      <c r="H35" s="976"/>
      <c r="I35" s="976"/>
      <c r="J35" s="976"/>
      <c r="K35" s="976"/>
      <c r="L35" s="976"/>
      <c r="M35" s="976"/>
      <c r="N35" s="976"/>
      <c r="O35" s="976"/>
      <c r="P35" s="976"/>
      <c r="Q35" s="976"/>
      <c r="R35" s="976"/>
      <c r="S35" s="976"/>
      <c r="T35" s="976"/>
      <c r="U35" s="977"/>
    </row>
    <row r="36" spans="2:21" ht="18" customHeight="1" x14ac:dyDescent="0.25">
      <c r="B36" s="975"/>
      <c r="C36" s="976"/>
      <c r="D36" s="976"/>
      <c r="E36" s="976"/>
      <c r="F36" s="976"/>
      <c r="G36" s="976"/>
      <c r="H36" s="976"/>
      <c r="I36" s="976"/>
      <c r="J36" s="976"/>
      <c r="K36" s="976"/>
      <c r="L36" s="976"/>
      <c r="M36" s="976"/>
      <c r="N36" s="976"/>
      <c r="O36" s="976"/>
      <c r="P36" s="976"/>
      <c r="Q36" s="976"/>
      <c r="R36" s="976"/>
      <c r="S36" s="976"/>
      <c r="T36" s="976"/>
      <c r="U36" s="977"/>
    </row>
    <row r="37" spans="2:21" ht="18" customHeight="1" x14ac:dyDescent="0.25">
      <c r="B37" s="975"/>
      <c r="C37" s="976"/>
      <c r="D37" s="976"/>
      <c r="E37" s="976"/>
      <c r="F37" s="976"/>
      <c r="G37" s="976"/>
      <c r="H37" s="976"/>
      <c r="I37" s="976"/>
      <c r="J37" s="976"/>
      <c r="K37" s="976"/>
      <c r="L37" s="976"/>
      <c r="M37" s="976"/>
      <c r="N37" s="976"/>
      <c r="O37" s="976"/>
      <c r="P37" s="976"/>
      <c r="Q37" s="976"/>
      <c r="R37" s="976"/>
      <c r="S37" s="976"/>
      <c r="T37" s="976"/>
      <c r="U37" s="977"/>
    </row>
    <row r="38" spans="2:21" ht="18" customHeight="1" x14ac:dyDescent="0.25">
      <c r="B38" s="975"/>
      <c r="C38" s="976"/>
      <c r="D38" s="976"/>
      <c r="E38" s="976"/>
      <c r="F38" s="976"/>
      <c r="G38" s="976"/>
      <c r="H38" s="976"/>
      <c r="I38" s="976"/>
      <c r="J38" s="976"/>
      <c r="K38" s="976"/>
      <c r="L38" s="976"/>
      <c r="M38" s="976"/>
      <c r="N38" s="976"/>
      <c r="O38" s="976"/>
      <c r="P38" s="976"/>
      <c r="Q38" s="976"/>
      <c r="R38" s="976"/>
      <c r="S38" s="976"/>
      <c r="T38" s="976"/>
      <c r="U38" s="977"/>
    </row>
    <row r="39" spans="2:21" ht="18" customHeight="1" x14ac:dyDescent="0.25">
      <c r="B39" s="975"/>
      <c r="C39" s="976"/>
      <c r="D39" s="976"/>
      <c r="E39" s="976"/>
      <c r="F39" s="976"/>
      <c r="G39" s="976"/>
      <c r="H39" s="976"/>
      <c r="I39" s="976"/>
      <c r="J39" s="976"/>
      <c r="K39" s="976"/>
      <c r="L39" s="976"/>
      <c r="M39" s="976"/>
      <c r="N39" s="976"/>
      <c r="O39" s="976"/>
      <c r="P39" s="976"/>
      <c r="Q39" s="976"/>
      <c r="R39" s="976"/>
      <c r="S39" s="976"/>
      <c r="T39" s="976"/>
      <c r="U39" s="977"/>
    </row>
    <row r="40" spans="2:21" ht="18" customHeight="1" x14ac:dyDescent="0.25">
      <c r="B40" s="975"/>
      <c r="C40" s="976"/>
      <c r="D40" s="976"/>
      <c r="E40" s="976"/>
      <c r="F40" s="976"/>
      <c r="G40" s="976"/>
      <c r="H40" s="976"/>
      <c r="I40" s="976"/>
      <c r="J40" s="976"/>
      <c r="K40" s="976"/>
      <c r="L40" s="976"/>
      <c r="M40" s="976"/>
      <c r="N40" s="976"/>
      <c r="O40" s="976"/>
      <c r="P40" s="976"/>
      <c r="Q40" s="976"/>
      <c r="R40" s="976"/>
      <c r="S40" s="976"/>
      <c r="T40" s="976"/>
      <c r="U40" s="977"/>
    </row>
    <row r="41" spans="2:21" ht="18" customHeight="1" x14ac:dyDescent="0.25">
      <c r="B41" s="975"/>
      <c r="C41" s="976"/>
      <c r="D41" s="976"/>
      <c r="E41" s="976"/>
      <c r="F41" s="976"/>
      <c r="G41" s="976"/>
      <c r="H41" s="976"/>
      <c r="I41" s="976"/>
      <c r="J41" s="976"/>
      <c r="K41" s="976"/>
      <c r="L41" s="976"/>
      <c r="M41" s="976"/>
      <c r="N41" s="976"/>
      <c r="O41" s="976"/>
      <c r="P41" s="976"/>
      <c r="Q41" s="976"/>
      <c r="R41" s="976"/>
      <c r="S41" s="976"/>
      <c r="T41" s="976"/>
      <c r="U41" s="977"/>
    </row>
    <row r="42" spans="2:21" ht="18" customHeight="1" x14ac:dyDescent="0.25">
      <c r="B42" s="975"/>
      <c r="C42" s="976"/>
      <c r="D42" s="976"/>
      <c r="E42" s="976"/>
      <c r="F42" s="976"/>
      <c r="G42" s="976"/>
      <c r="H42" s="976"/>
      <c r="I42" s="976"/>
      <c r="J42" s="976"/>
      <c r="K42" s="976"/>
      <c r="L42" s="976"/>
      <c r="M42" s="976"/>
      <c r="N42" s="976"/>
      <c r="O42" s="976"/>
      <c r="P42" s="976"/>
      <c r="Q42" s="976"/>
      <c r="R42" s="976"/>
      <c r="S42" s="976"/>
      <c r="T42" s="976"/>
      <c r="U42" s="977"/>
    </row>
    <row r="43" spans="2:21" ht="18" customHeight="1" x14ac:dyDescent="0.25">
      <c r="B43" s="975"/>
      <c r="C43" s="976"/>
      <c r="D43" s="976"/>
      <c r="E43" s="976"/>
      <c r="F43" s="976"/>
      <c r="G43" s="976"/>
      <c r="H43" s="976"/>
      <c r="I43" s="976"/>
      <c r="J43" s="976"/>
      <c r="K43" s="976"/>
      <c r="L43" s="976"/>
      <c r="M43" s="976"/>
      <c r="N43" s="976"/>
      <c r="O43" s="976"/>
      <c r="P43" s="976"/>
      <c r="Q43" s="976"/>
      <c r="R43" s="976"/>
      <c r="S43" s="976"/>
      <c r="T43" s="976"/>
      <c r="U43" s="977"/>
    </row>
    <row r="44" spans="2:21" ht="18" customHeight="1" x14ac:dyDescent="0.25">
      <c r="B44" s="975"/>
      <c r="C44" s="976"/>
      <c r="D44" s="976"/>
      <c r="E44" s="976"/>
      <c r="F44" s="976"/>
      <c r="G44" s="976"/>
      <c r="H44" s="976"/>
      <c r="I44" s="976"/>
      <c r="J44" s="976"/>
      <c r="K44" s="976"/>
      <c r="L44" s="976"/>
      <c r="M44" s="976"/>
      <c r="N44" s="976"/>
      <c r="O44" s="976"/>
      <c r="P44" s="976"/>
      <c r="Q44" s="976"/>
      <c r="R44" s="976"/>
      <c r="S44" s="976"/>
      <c r="T44" s="976"/>
      <c r="U44" s="977"/>
    </row>
  </sheetData>
  <mergeCells count="55">
    <mergeCell ref="B4:F6"/>
    <mergeCell ref="G4:N4"/>
    <mergeCell ref="O4:U4"/>
    <mergeCell ref="G5:N6"/>
    <mergeCell ref="O5:U5"/>
    <mergeCell ref="O6:U6"/>
    <mergeCell ref="B8:F8"/>
    <mergeCell ref="G8:N8"/>
    <mergeCell ref="B9:F9"/>
    <mergeCell ref="G9:N9"/>
    <mergeCell ref="B10:F10"/>
    <mergeCell ref="G10:N10"/>
    <mergeCell ref="S16:S17"/>
    <mergeCell ref="B11:F11"/>
    <mergeCell ref="G11:N11"/>
    <mergeCell ref="B13:U13"/>
    <mergeCell ref="B15:M15"/>
    <mergeCell ref="N15:U15"/>
    <mergeCell ref="B16:B17"/>
    <mergeCell ref="E16:E17"/>
    <mergeCell ref="F16:F17"/>
    <mergeCell ref="G16:J16"/>
    <mergeCell ref="K16:K17"/>
    <mergeCell ref="C16:C17"/>
    <mergeCell ref="D16:D17"/>
    <mergeCell ref="B37:U37"/>
    <mergeCell ref="U16:U17"/>
    <mergeCell ref="W16:Y16"/>
    <mergeCell ref="B19:B23"/>
    <mergeCell ref="E19:E24"/>
    <mergeCell ref="S19:S23"/>
    <mergeCell ref="T19:T23"/>
    <mergeCell ref="U19:U23"/>
    <mergeCell ref="S24:S28"/>
    <mergeCell ref="T24:T28"/>
    <mergeCell ref="U24:U28"/>
    <mergeCell ref="L16:L17"/>
    <mergeCell ref="M16:M17"/>
    <mergeCell ref="N16:N17"/>
    <mergeCell ref="O16:Q16"/>
    <mergeCell ref="R16:R17"/>
    <mergeCell ref="B25:B28"/>
    <mergeCell ref="E25:E28"/>
    <mergeCell ref="B34:U34"/>
    <mergeCell ref="B35:U35"/>
    <mergeCell ref="B36:U36"/>
    <mergeCell ref="C19:C28"/>
    <mergeCell ref="D19:D28"/>
    <mergeCell ref="B44:U44"/>
    <mergeCell ref="B38:U38"/>
    <mergeCell ref="B39:U39"/>
    <mergeCell ref="B40:U40"/>
    <mergeCell ref="B41:U41"/>
    <mergeCell ref="B42:U42"/>
    <mergeCell ref="B43:U43"/>
  </mergeCells>
  <conditionalFormatting sqref="Q19:Q29">
    <cfRule type="containsText" dxfId="81" priority="1" stopIfTrue="1" operator="containsText" text="P">
      <formula>NOT(ISERROR(SEARCH("P",Q19)))</formula>
    </cfRule>
    <cfRule type="containsText" dxfId="80" priority="2" stopIfTrue="1" operator="containsText" text="R">
      <formula>NOT(ISERROR(SEARCH("R",Q19)))</formula>
    </cfRule>
    <cfRule type="containsText" dxfId="79" priority="3" operator="containsText" text="T">
      <formula>NOT(ISERROR(SEARCH("T",Q19)))</formula>
    </cfRule>
    <cfRule type="iconSet" priority="4">
      <iconSet iconSet="3Symbols2">
        <cfvo type="percent" val="0"/>
        <cfvo type="percent" val="0.74"/>
        <cfvo type="percent" val="0.85"/>
      </iconSet>
    </cfRule>
  </conditionalFormatting>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59F5F3-36E4-44AB-A732-2C872DF0AF78}">
  <dimension ref="A1:U37"/>
  <sheetViews>
    <sheetView showGridLines="0" topLeftCell="A21" zoomScale="85" zoomScaleNormal="85" workbookViewId="0">
      <selection activeCell="D33" sqref="D33:D36"/>
    </sheetView>
  </sheetViews>
  <sheetFormatPr baseColWidth="10" defaultColWidth="11.42578125" defaultRowHeight="15" x14ac:dyDescent="0.25"/>
  <cols>
    <col min="1" max="1" width="11.42578125" style="274"/>
    <col min="2" max="2" width="33.28515625" customWidth="1"/>
    <col min="4" max="4" width="25.28515625" customWidth="1"/>
    <col min="5" max="5" width="23.42578125" customWidth="1"/>
    <col min="6" max="6" width="29.5703125" customWidth="1"/>
    <col min="7" max="7" width="11.140625" customWidth="1"/>
    <col min="8" max="8" width="13.140625" customWidth="1"/>
    <col min="9" max="9" width="7.5703125" bestFit="1" customWidth="1"/>
    <col min="10" max="10" width="6.42578125" customWidth="1"/>
    <col min="11" max="11" width="40.28515625" customWidth="1"/>
    <col min="12" max="12" width="15.28515625" customWidth="1"/>
  </cols>
  <sheetData>
    <row r="1" spans="1:21" ht="15.75" thickBot="1" x14ac:dyDescent="0.3">
      <c r="A1" s="264"/>
      <c r="B1" s="92"/>
      <c r="C1" s="92"/>
      <c r="D1" s="92"/>
      <c r="E1" s="92"/>
      <c r="F1" s="92"/>
      <c r="G1" s="92"/>
      <c r="H1" s="92"/>
      <c r="I1" s="92"/>
      <c r="J1" s="92"/>
      <c r="K1" s="92"/>
      <c r="L1" s="92"/>
      <c r="M1" s="92"/>
      <c r="N1" s="92"/>
      <c r="O1" s="92"/>
      <c r="P1" s="92"/>
      <c r="Q1" s="92"/>
      <c r="R1" s="92"/>
      <c r="S1" s="92"/>
      <c r="T1" s="92"/>
      <c r="U1" s="92"/>
    </row>
    <row r="2" spans="1:21" ht="15.75" thickBot="1" x14ac:dyDescent="0.3">
      <c r="A2" s="799"/>
      <c r="B2" s="800"/>
      <c r="C2" s="800"/>
      <c r="D2" s="800"/>
      <c r="E2" s="800"/>
      <c r="F2" s="801"/>
      <c r="G2" s="808" t="s">
        <v>0</v>
      </c>
      <c r="H2" s="809"/>
      <c r="I2" s="809"/>
      <c r="J2" s="809"/>
      <c r="K2" s="809"/>
      <c r="L2" s="809"/>
      <c r="M2" s="809"/>
      <c r="N2" s="810"/>
      <c r="O2" s="811" t="s">
        <v>1</v>
      </c>
      <c r="P2" s="812"/>
      <c r="Q2" s="812"/>
      <c r="R2" s="812"/>
      <c r="S2" s="812"/>
      <c r="T2" s="812"/>
      <c r="U2" s="813"/>
    </row>
    <row r="3" spans="1:21" ht="15.75" thickBot="1" x14ac:dyDescent="0.3">
      <c r="A3" s="802"/>
      <c r="B3" s="803"/>
      <c r="C3" s="803"/>
      <c r="D3" s="803"/>
      <c r="E3" s="803"/>
      <c r="F3" s="804"/>
      <c r="G3" s="814" t="s">
        <v>2</v>
      </c>
      <c r="H3" s="815"/>
      <c r="I3" s="815"/>
      <c r="J3" s="815"/>
      <c r="K3" s="815"/>
      <c r="L3" s="815"/>
      <c r="M3" s="815"/>
      <c r="N3" s="816"/>
      <c r="O3" s="820" t="s">
        <v>3</v>
      </c>
      <c r="P3" s="821"/>
      <c r="Q3" s="821"/>
      <c r="R3" s="821"/>
      <c r="S3" s="821"/>
      <c r="T3" s="821"/>
      <c r="U3" s="822"/>
    </row>
    <row r="4" spans="1:21" ht="15.75" thickBot="1" x14ac:dyDescent="0.3">
      <c r="A4" s="805"/>
      <c r="B4" s="806"/>
      <c r="C4" s="806"/>
      <c r="D4" s="806"/>
      <c r="E4" s="806"/>
      <c r="F4" s="807"/>
      <c r="G4" s="817"/>
      <c r="H4" s="818"/>
      <c r="I4" s="818"/>
      <c r="J4" s="818"/>
      <c r="K4" s="818"/>
      <c r="L4" s="818"/>
      <c r="M4" s="818"/>
      <c r="N4" s="819"/>
      <c r="O4" s="823" t="s">
        <v>4</v>
      </c>
      <c r="P4" s="824"/>
      <c r="Q4" s="824"/>
      <c r="R4" s="824"/>
      <c r="S4" s="824"/>
      <c r="T4" s="824"/>
      <c r="U4" s="825"/>
    </row>
    <row r="5" spans="1:21" x14ac:dyDescent="0.25">
      <c r="A5" s="265"/>
      <c r="B5" s="97"/>
      <c r="C5" s="97"/>
      <c r="D5" s="97"/>
      <c r="E5" s="97"/>
      <c r="F5" s="97"/>
      <c r="G5" s="97"/>
      <c r="H5" s="97"/>
      <c r="I5" s="97"/>
      <c r="J5" s="97"/>
      <c r="K5" s="95"/>
      <c r="L5" s="95"/>
      <c r="M5" s="98"/>
      <c r="N5" s="98"/>
      <c r="O5" s="98"/>
      <c r="P5" s="98"/>
      <c r="Q5" s="98"/>
      <c r="R5" s="98"/>
      <c r="S5" s="98"/>
      <c r="T5" s="98"/>
      <c r="U5" s="98"/>
    </row>
    <row r="6" spans="1:21" x14ac:dyDescent="0.25">
      <c r="A6" s="826" t="s">
        <v>5</v>
      </c>
      <c r="B6" s="826"/>
      <c r="C6" s="826"/>
      <c r="D6" s="826"/>
      <c r="E6" s="826"/>
      <c r="F6" s="826"/>
      <c r="G6" s="827" t="s">
        <v>546</v>
      </c>
      <c r="H6" s="828"/>
      <c r="I6" s="828"/>
      <c r="J6" s="828"/>
      <c r="K6" s="828"/>
      <c r="L6" s="828"/>
      <c r="M6" s="828"/>
      <c r="N6" s="829"/>
      <c r="O6" s="98"/>
      <c r="P6" s="98"/>
      <c r="Q6" s="98"/>
      <c r="R6" s="98"/>
      <c r="S6" s="98"/>
      <c r="T6" s="98"/>
      <c r="U6" s="98"/>
    </row>
    <row r="7" spans="1:21" x14ac:dyDescent="0.25">
      <c r="A7" s="826" t="s">
        <v>7</v>
      </c>
      <c r="B7" s="826"/>
      <c r="C7" s="826"/>
      <c r="D7" s="826"/>
      <c r="E7" s="826"/>
      <c r="F7" s="826"/>
      <c r="G7" s="827">
        <v>2025</v>
      </c>
      <c r="H7" s="828"/>
      <c r="I7" s="828"/>
      <c r="J7" s="828"/>
      <c r="K7" s="828"/>
      <c r="L7" s="828"/>
      <c r="M7" s="828"/>
      <c r="N7" s="829"/>
      <c r="O7" s="98"/>
      <c r="P7" s="98"/>
      <c r="Q7" s="98"/>
      <c r="R7" s="98"/>
      <c r="S7" s="98"/>
      <c r="T7" s="98"/>
      <c r="U7" s="98"/>
    </row>
    <row r="8" spans="1:21" x14ac:dyDescent="0.25">
      <c r="A8" s="826" t="s">
        <v>8</v>
      </c>
      <c r="B8" s="826"/>
      <c r="C8" s="826"/>
      <c r="D8" s="826"/>
      <c r="E8" s="826"/>
      <c r="F8" s="826"/>
      <c r="G8" s="830">
        <v>46023</v>
      </c>
      <c r="H8" s="828"/>
      <c r="I8" s="828"/>
      <c r="J8" s="828"/>
      <c r="K8" s="828"/>
      <c r="L8" s="828"/>
      <c r="M8" s="828"/>
      <c r="N8" s="829"/>
      <c r="O8" s="98"/>
      <c r="P8" s="98"/>
      <c r="Q8" s="98"/>
      <c r="R8" s="98"/>
      <c r="S8" s="98"/>
      <c r="T8" s="98"/>
      <c r="U8" s="98"/>
    </row>
    <row r="9" spans="1:21" x14ac:dyDescent="0.25">
      <c r="A9" s="826" t="s">
        <v>10</v>
      </c>
      <c r="B9" s="826"/>
      <c r="C9" s="826"/>
      <c r="D9" s="826"/>
      <c r="E9" s="826"/>
      <c r="F9" s="826"/>
      <c r="G9" s="830">
        <v>46112</v>
      </c>
      <c r="H9" s="828"/>
      <c r="I9" s="828"/>
      <c r="J9" s="828"/>
      <c r="K9" s="828"/>
      <c r="L9" s="828"/>
      <c r="M9" s="828"/>
      <c r="N9" s="829"/>
      <c r="O9" s="98"/>
      <c r="P9" s="98"/>
      <c r="Q9" s="98"/>
      <c r="R9" s="98"/>
      <c r="S9" s="98"/>
      <c r="T9" s="98"/>
      <c r="U9" s="98"/>
    </row>
    <row r="10" spans="1:21" x14ac:dyDescent="0.25">
      <c r="A10" s="266"/>
      <c r="B10" s="100"/>
      <c r="C10" s="100"/>
      <c r="D10" s="100"/>
      <c r="E10" s="100"/>
      <c r="F10" s="100"/>
      <c r="G10" s="100"/>
      <c r="H10" s="100"/>
      <c r="I10" s="100"/>
      <c r="J10" s="100"/>
      <c r="K10" s="95"/>
      <c r="L10" s="95"/>
      <c r="M10" s="95"/>
      <c r="N10" s="95"/>
      <c r="O10" s="98"/>
      <c r="P10" s="98"/>
      <c r="Q10" s="98"/>
      <c r="R10" s="98"/>
      <c r="S10" s="98"/>
      <c r="T10" s="98"/>
      <c r="U10" s="98"/>
    </row>
    <row r="11" spans="1:21" x14ac:dyDescent="0.25">
      <c r="A11" s="1113" t="s">
        <v>12</v>
      </c>
      <c r="B11" s="1113"/>
      <c r="C11" s="1113"/>
      <c r="D11" s="1113"/>
      <c r="E11" s="1113"/>
      <c r="F11" s="1113"/>
      <c r="G11" s="1113"/>
      <c r="H11" s="1113"/>
      <c r="I11" s="1113"/>
      <c r="J11" s="1113"/>
      <c r="K11" s="1113"/>
      <c r="L11" s="1113"/>
      <c r="M11" s="1113"/>
      <c r="N11" s="1113"/>
      <c r="O11" s="1113"/>
      <c r="P11" s="1113"/>
      <c r="Q11" s="1113"/>
      <c r="R11" s="1113"/>
      <c r="S11" s="1113"/>
      <c r="T11" s="1113"/>
      <c r="U11" s="1113"/>
    </row>
    <row r="12" spans="1:21" x14ac:dyDescent="0.25">
      <c r="A12" s="1114" t="s">
        <v>13</v>
      </c>
      <c r="B12" s="1114"/>
      <c r="C12" s="1114"/>
      <c r="D12" s="1114"/>
      <c r="E12" s="1114"/>
      <c r="F12" s="1114"/>
      <c r="G12" s="1114"/>
      <c r="H12" s="1114"/>
      <c r="I12" s="1114"/>
      <c r="J12" s="1114"/>
      <c r="K12" s="1114"/>
      <c r="L12" s="1114"/>
      <c r="M12" s="1114"/>
      <c r="N12" s="1115" t="s">
        <v>14</v>
      </c>
      <c r="O12" s="1115"/>
      <c r="P12" s="1115"/>
      <c r="Q12" s="1115"/>
      <c r="R12" s="1115"/>
      <c r="S12" s="1115"/>
      <c r="T12" s="1115"/>
      <c r="U12" s="1115"/>
    </row>
    <row r="13" spans="1:21" x14ac:dyDescent="0.25">
      <c r="A13" s="1111" t="s">
        <v>15</v>
      </c>
      <c r="B13" s="1078" t="s">
        <v>16</v>
      </c>
      <c r="C13" s="1079"/>
      <c r="D13" s="1111" t="s">
        <v>80</v>
      </c>
      <c r="E13" s="1111" t="s">
        <v>18</v>
      </c>
      <c r="F13" s="1111" t="s">
        <v>19</v>
      </c>
      <c r="G13" s="1111" t="s">
        <v>20</v>
      </c>
      <c r="H13" s="1111"/>
      <c r="I13" s="1111"/>
      <c r="J13" s="1111"/>
      <c r="K13" s="1112" t="s">
        <v>21</v>
      </c>
      <c r="L13" s="1112" t="s">
        <v>22</v>
      </c>
      <c r="M13" s="1112" t="s">
        <v>23</v>
      </c>
      <c r="N13" s="1116" t="s">
        <v>24</v>
      </c>
      <c r="O13" s="1116" t="s">
        <v>25</v>
      </c>
      <c r="P13" s="1116"/>
      <c r="Q13" s="1116"/>
      <c r="R13" s="1116" t="s">
        <v>81</v>
      </c>
      <c r="S13" s="1116" t="s">
        <v>27</v>
      </c>
      <c r="T13" s="268" t="s">
        <v>28</v>
      </c>
      <c r="U13" s="1116" t="s">
        <v>29</v>
      </c>
    </row>
    <row r="14" spans="1:21" ht="117" customHeight="1" x14ac:dyDescent="0.25">
      <c r="A14" s="1111"/>
      <c r="B14" s="1080"/>
      <c r="C14" s="1081"/>
      <c r="D14" s="1111"/>
      <c r="E14" s="1111"/>
      <c r="F14" s="1111"/>
      <c r="G14" s="267" t="s">
        <v>30</v>
      </c>
      <c r="H14" s="267" t="s">
        <v>31</v>
      </c>
      <c r="I14" s="267" t="s">
        <v>32</v>
      </c>
      <c r="J14" s="267" t="s">
        <v>33</v>
      </c>
      <c r="K14" s="1112"/>
      <c r="L14" s="1112"/>
      <c r="M14" s="1112"/>
      <c r="N14" s="1116"/>
      <c r="O14" s="269" t="s">
        <v>34</v>
      </c>
      <c r="P14" s="270" t="s">
        <v>35</v>
      </c>
      <c r="Q14" s="270" t="s">
        <v>36</v>
      </c>
      <c r="R14" s="1116"/>
      <c r="S14" s="1116"/>
      <c r="T14" s="268"/>
      <c r="U14" s="1116"/>
    </row>
    <row r="15" spans="1:21" ht="63" customHeight="1" x14ac:dyDescent="0.25">
      <c r="A15" s="927">
        <v>1</v>
      </c>
      <c r="B15" s="1072" t="s">
        <v>1055</v>
      </c>
      <c r="C15" s="1073"/>
      <c r="D15" s="1085" t="s">
        <v>547</v>
      </c>
      <c r="E15" s="1088" t="s">
        <v>548</v>
      </c>
      <c r="F15" s="271" t="s">
        <v>549</v>
      </c>
      <c r="G15" s="1097">
        <v>1</v>
      </c>
      <c r="H15" s="1097"/>
      <c r="I15" s="1097"/>
      <c r="J15" s="1097"/>
      <c r="K15" s="1105" t="s">
        <v>550</v>
      </c>
      <c r="L15" s="1096">
        <v>2600000</v>
      </c>
      <c r="M15" s="1110">
        <v>0</v>
      </c>
      <c r="N15" s="1106">
        <v>1</v>
      </c>
      <c r="O15" s="1095">
        <f>+N15-G15</f>
        <v>0</v>
      </c>
      <c r="P15" s="1107">
        <v>1</v>
      </c>
      <c r="Q15" s="1099" t="str">
        <f>IF(P15&lt;=W$20,"T",IF(P15&lt;$Z$20,"R",IF(P15&gt;=$Z$20,"P")))</f>
        <v>P</v>
      </c>
      <c r="R15" s="1108"/>
      <c r="S15" s="1108"/>
      <c r="T15" s="1103" t="s">
        <v>551</v>
      </c>
      <c r="U15" s="1092" t="s">
        <v>552</v>
      </c>
    </row>
    <row r="16" spans="1:21" ht="54.75" customHeight="1" x14ac:dyDescent="0.25">
      <c r="A16" s="927"/>
      <c r="B16" s="1074"/>
      <c r="C16" s="1075"/>
      <c r="D16" s="1085"/>
      <c r="E16" s="1088"/>
      <c r="F16" s="271" t="s">
        <v>553</v>
      </c>
      <c r="G16" s="1109"/>
      <c r="H16" s="1109"/>
      <c r="I16" s="1097"/>
      <c r="J16" s="1097"/>
      <c r="K16" s="1105"/>
      <c r="L16" s="1096"/>
      <c r="M16" s="1110"/>
      <c r="N16" s="1106"/>
      <c r="O16" s="1083"/>
      <c r="P16" s="1107"/>
      <c r="Q16" s="1099"/>
      <c r="R16" s="1108"/>
      <c r="S16" s="1108"/>
      <c r="T16" s="1103"/>
      <c r="U16" s="1092"/>
    </row>
    <row r="17" spans="1:21" ht="66.75" customHeight="1" x14ac:dyDescent="0.25">
      <c r="A17" s="927"/>
      <c r="B17" s="1074"/>
      <c r="C17" s="1075"/>
      <c r="D17" s="1085"/>
      <c r="E17" s="1088"/>
      <c r="F17" s="271" t="s">
        <v>554</v>
      </c>
      <c r="G17" s="1109"/>
      <c r="H17" s="1109"/>
      <c r="I17" s="1097"/>
      <c r="J17" s="1097"/>
      <c r="K17" s="1105"/>
      <c r="L17" s="1096"/>
      <c r="M17" s="1110"/>
      <c r="N17" s="1106"/>
      <c r="O17" s="1083"/>
      <c r="P17" s="1107"/>
      <c r="Q17" s="1099"/>
      <c r="R17" s="1108"/>
      <c r="S17" s="1108"/>
      <c r="T17" s="1103"/>
      <c r="U17" s="1092"/>
    </row>
    <row r="18" spans="1:21" ht="63.75" customHeight="1" x14ac:dyDescent="0.25">
      <c r="A18" s="927"/>
      <c r="B18" s="1074"/>
      <c r="C18" s="1075"/>
      <c r="D18" s="1085"/>
      <c r="E18" s="1088"/>
      <c r="F18" s="271" t="s">
        <v>555</v>
      </c>
      <c r="G18" s="1109"/>
      <c r="H18" s="1109"/>
      <c r="I18" s="1097"/>
      <c r="J18" s="1097"/>
      <c r="K18" s="1105"/>
      <c r="L18" s="1096"/>
      <c r="M18" s="1110"/>
      <c r="N18" s="1106"/>
      <c r="O18" s="1083"/>
      <c r="P18" s="1107"/>
      <c r="Q18" s="1099"/>
      <c r="R18" s="1108"/>
      <c r="S18" s="1108"/>
      <c r="T18" s="1103"/>
      <c r="U18" s="1092"/>
    </row>
    <row r="19" spans="1:21" ht="67.5" customHeight="1" x14ac:dyDescent="0.25">
      <c r="A19" s="927"/>
      <c r="B19" s="1074"/>
      <c r="C19" s="1075"/>
      <c r="D19" s="1085"/>
      <c r="E19" s="1088"/>
      <c r="F19" s="271" t="s">
        <v>556</v>
      </c>
      <c r="G19" s="1109"/>
      <c r="H19" s="1109"/>
      <c r="I19" s="1097"/>
      <c r="J19" s="1097"/>
      <c r="K19" s="1105"/>
      <c r="L19" s="1096"/>
      <c r="M19" s="1110"/>
      <c r="N19" s="1106"/>
      <c r="O19" s="1083"/>
      <c r="P19" s="1107"/>
      <c r="Q19" s="1099"/>
      <c r="R19" s="1108"/>
      <c r="S19" s="1108"/>
      <c r="T19" s="1103"/>
      <c r="U19" s="1092"/>
    </row>
    <row r="20" spans="1:21" ht="144" customHeight="1" x14ac:dyDescent="0.25">
      <c r="A20" s="927"/>
      <c r="B20" s="1074"/>
      <c r="C20" s="1075"/>
      <c r="D20" s="1085"/>
      <c r="E20" s="1088"/>
      <c r="F20" s="271" t="s">
        <v>557</v>
      </c>
      <c r="G20" s="1109"/>
      <c r="H20" s="1109"/>
      <c r="I20" s="1097"/>
      <c r="J20" s="1097"/>
      <c r="K20" s="1105"/>
      <c r="L20" s="1096"/>
      <c r="M20" s="1110"/>
      <c r="N20" s="1106"/>
      <c r="O20" s="1083"/>
      <c r="P20" s="1107"/>
      <c r="Q20" s="1099"/>
      <c r="R20" s="1108"/>
      <c r="S20" s="1108"/>
      <c r="T20" s="1103"/>
      <c r="U20" s="1092"/>
    </row>
    <row r="21" spans="1:21" ht="55.5" customHeight="1" x14ac:dyDescent="0.25">
      <c r="A21" s="927">
        <v>2</v>
      </c>
      <c r="B21" s="1074"/>
      <c r="C21" s="1075"/>
      <c r="D21" s="1085"/>
      <c r="E21" s="1088" t="s">
        <v>558</v>
      </c>
      <c r="F21" s="271" t="s">
        <v>549</v>
      </c>
      <c r="G21" s="1097">
        <v>1</v>
      </c>
      <c r="H21" s="1097"/>
      <c r="I21" s="1104"/>
      <c r="J21" s="1104"/>
      <c r="K21" s="1105"/>
      <c r="L21" s="1096">
        <v>0</v>
      </c>
      <c r="M21" s="1082">
        <v>0</v>
      </c>
      <c r="N21" s="1097">
        <v>1</v>
      </c>
      <c r="O21" s="1098">
        <f>G21-N21</f>
        <v>0</v>
      </c>
      <c r="P21" s="1095">
        <v>1</v>
      </c>
      <c r="Q21" s="1099" t="str">
        <f>IF(P21&lt;=W$20,"T",IF(P21&lt;$Z$20,"R",IF(P21&gt;=$Z$20,"P")))</f>
        <v>P</v>
      </c>
      <c r="R21" s="1082"/>
      <c r="S21" s="1082"/>
      <c r="T21" s="1092" t="s">
        <v>559</v>
      </c>
      <c r="U21" s="1092" t="s">
        <v>560</v>
      </c>
    </row>
    <row r="22" spans="1:21" ht="61.5" customHeight="1" x14ac:dyDescent="0.25">
      <c r="A22" s="927"/>
      <c r="B22" s="1074"/>
      <c r="C22" s="1075"/>
      <c r="D22" s="1085"/>
      <c r="E22" s="1088"/>
      <c r="F22" s="271" t="s">
        <v>561</v>
      </c>
      <c r="G22" s="1097"/>
      <c r="H22" s="1097"/>
      <c r="I22" s="1104"/>
      <c r="J22" s="1104"/>
      <c r="K22" s="1105"/>
      <c r="L22" s="1096"/>
      <c r="M22" s="1082"/>
      <c r="N22" s="1097"/>
      <c r="O22" s="1098"/>
      <c r="P22" s="1095"/>
      <c r="Q22" s="1099"/>
      <c r="R22" s="1082"/>
      <c r="S22" s="1082"/>
      <c r="T22" s="1092"/>
      <c r="U22" s="1092"/>
    </row>
    <row r="23" spans="1:21" ht="49.5" customHeight="1" x14ac:dyDescent="0.25">
      <c r="A23" s="927"/>
      <c r="B23" s="1074"/>
      <c r="C23" s="1075"/>
      <c r="D23" s="1085"/>
      <c r="E23" s="1088"/>
      <c r="F23" s="271" t="s">
        <v>562</v>
      </c>
      <c r="G23" s="1097"/>
      <c r="H23" s="1097"/>
      <c r="I23" s="1104"/>
      <c r="J23" s="1104"/>
      <c r="K23" s="1105"/>
      <c r="L23" s="1096"/>
      <c r="M23" s="1082"/>
      <c r="N23" s="1097"/>
      <c r="O23" s="1098"/>
      <c r="P23" s="1095"/>
      <c r="Q23" s="1099"/>
      <c r="R23" s="1082"/>
      <c r="S23" s="1082"/>
      <c r="T23" s="1092"/>
      <c r="U23" s="1092"/>
    </row>
    <row r="24" spans="1:21" ht="61.5" customHeight="1" x14ac:dyDescent="0.25">
      <c r="A24" s="927"/>
      <c r="B24" s="1074"/>
      <c r="C24" s="1075"/>
      <c r="D24" s="1085"/>
      <c r="E24" s="1088"/>
      <c r="F24" s="271" t="s">
        <v>555</v>
      </c>
      <c r="G24" s="1097"/>
      <c r="H24" s="1097"/>
      <c r="I24" s="1104"/>
      <c r="J24" s="1104"/>
      <c r="K24" s="1105"/>
      <c r="L24" s="1096"/>
      <c r="M24" s="1082"/>
      <c r="N24" s="1097"/>
      <c r="O24" s="1098"/>
      <c r="P24" s="1095"/>
      <c r="Q24" s="1099"/>
      <c r="R24" s="1082"/>
      <c r="S24" s="1082"/>
      <c r="T24" s="1092"/>
      <c r="U24" s="1092"/>
    </row>
    <row r="25" spans="1:21" ht="54" customHeight="1" x14ac:dyDescent="0.25">
      <c r="A25" s="927"/>
      <c r="B25" s="1074"/>
      <c r="C25" s="1075"/>
      <c r="D25" s="1085"/>
      <c r="E25" s="1088"/>
      <c r="F25" s="271" t="s">
        <v>556</v>
      </c>
      <c r="G25" s="1097"/>
      <c r="H25" s="1097"/>
      <c r="I25" s="1104"/>
      <c r="J25" s="1104"/>
      <c r="K25" s="1105"/>
      <c r="L25" s="1096"/>
      <c r="M25" s="1082"/>
      <c r="N25" s="1097"/>
      <c r="O25" s="1098"/>
      <c r="P25" s="1095"/>
      <c r="Q25" s="1099"/>
      <c r="R25" s="1082"/>
      <c r="S25" s="1082"/>
      <c r="T25" s="1092"/>
      <c r="U25" s="1092"/>
    </row>
    <row r="26" spans="1:21" ht="75.75" customHeight="1" x14ac:dyDescent="0.25">
      <c r="A26" s="927"/>
      <c r="B26" s="1074"/>
      <c r="C26" s="1075"/>
      <c r="D26" s="1085"/>
      <c r="E26" s="1088"/>
      <c r="F26" s="271" t="s">
        <v>557</v>
      </c>
      <c r="G26" s="1097"/>
      <c r="H26" s="1097"/>
      <c r="I26" s="1104"/>
      <c r="J26" s="1104"/>
      <c r="K26" s="1105"/>
      <c r="L26" s="1096"/>
      <c r="M26" s="1082"/>
      <c r="N26" s="1097"/>
      <c r="O26" s="1098"/>
      <c r="P26" s="1095"/>
      <c r="Q26" s="1099"/>
      <c r="R26" s="1082"/>
      <c r="S26" s="1082"/>
      <c r="T26" s="1092"/>
      <c r="U26" s="1092"/>
    </row>
    <row r="27" spans="1:21" ht="41.25" hidden="1" customHeight="1" x14ac:dyDescent="0.25">
      <c r="A27" s="1093">
        <v>3</v>
      </c>
      <c r="B27" s="1074"/>
      <c r="C27" s="1075"/>
      <c r="D27" s="1085"/>
      <c r="E27" s="1094" t="s">
        <v>563</v>
      </c>
      <c r="F27" s="272" t="s">
        <v>564</v>
      </c>
      <c r="G27" s="1095">
        <v>0</v>
      </c>
      <c r="H27" s="927"/>
      <c r="I27" s="927"/>
      <c r="J27" s="927"/>
      <c r="K27" s="1101"/>
      <c r="L27" s="1102">
        <v>0</v>
      </c>
      <c r="M27" s="1102">
        <v>0</v>
      </c>
      <c r="N27" s="1082">
        <v>100</v>
      </c>
      <c r="O27" s="1083">
        <v>0</v>
      </c>
      <c r="P27" s="1083">
        <v>0</v>
      </c>
      <c r="Q27" s="1099" t="str">
        <f t="shared" ref="Q27" si="0">IF(P27&lt;=W$20,"T",IF(P27&lt;$Z$20,"R",IF(P27&gt;=$Z$20,"P")))</f>
        <v>T</v>
      </c>
      <c r="R27" s="1082" t="s">
        <v>124</v>
      </c>
      <c r="S27" s="1082" t="s">
        <v>124</v>
      </c>
      <c r="T27" s="1100" t="s">
        <v>565</v>
      </c>
      <c r="U27" s="273" t="s">
        <v>566</v>
      </c>
    </row>
    <row r="28" spans="1:21" ht="101.25" hidden="1" customHeight="1" x14ac:dyDescent="0.25">
      <c r="A28" s="1093"/>
      <c r="B28" s="1074"/>
      <c r="C28" s="1075"/>
      <c r="D28" s="1085"/>
      <c r="E28" s="1094"/>
      <c r="F28" s="271" t="s">
        <v>567</v>
      </c>
      <c r="G28" s="1083"/>
      <c r="H28" s="927"/>
      <c r="I28" s="927"/>
      <c r="J28" s="927"/>
      <c r="K28" s="1101"/>
      <c r="L28" s="1102"/>
      <c r="M28" s="1102"/>
      <c r="N28" s="1082"/>
      <c r="O28" s="1083"/>
      <c r="P28" s="1083"/>
      <c r="Q28" s="1099"/>
      <c r="R28" s="1082"/>
      <c r="S28" s="1082"/>
      <c r="T28" s="1100"/>
      <c r="U28" s="1101" t="s">
        <v>568</v>
      </c>
    </row>
    <row r="29" spans="1:21" ht="42.75" hidden="1" customHeight="1" thickBot="1" x14ac:dyDescent="0.3">
      <c r="A29" s="1093"/>
      <c r="B29" s="1076"/>
      <c r="C29" s="1077"/>
      <c r="D29" s="1085"/>
      <c r="E29" s="1094"/>
      <c r="F29" s="271" t="s">
        <v>569</v>
      </c>
      <c r="G29" s="1083"/>
      <c r="H29" s="927"/>
      <c r="I29" s="927"/>
      <c r="J29" s="927"/>
      <c r="K29" s="1101"/>
      <c r="L29" s="1102"/>
      <c r="M29" s="1102"/>
      <c r="N29" s="1082"/>
      <c r="O29" s="1083"/>
      <c r="P29" s="1083"/>
      <c r="Q29" s="1099"/>
      <c r="R29" s="1082"/>
      <c r="S29" s="1082"/>
      <c r="T29" s="1100"/>
      <c r="U29" s="1101"/>
    </row>
    <row r="30" spans="1:21" ht="25.5" customHeight="1" x14ac:dyDescent="0.25">
      <c r="A30" s="1084" t="s">
        <v>570</v>
      </c>
      <c r="B30" s="1084"/>
      <c r="C30" s="1084"/>
      <c r="D30" s="1084"/>
      <c r="E30" s="1084"/>
      <c r="F30" s="1084"/>
      <c r="G30" s="1084"/>
      <c r="H30" s="1084"/>
      <c r="I30" s="1084"/>
      <c r="J30" s="1084"/>
      <c r="K30" s="1084"/>
      <c r="L30" s="1084"/>
      <c r="M30" s="1084"/>
      <c r="N30" s="1084"/>
      <c r="O30" s="1084"/>
      <c r="P30" s="1084"/>
      <c r="Q30" s="1084"/>
      <c r="R30" s="1084"/>
      <c r="S30" s="1084"/>
      <c r="T30" s="1084"/>
      <c r="U30" s="1084"/>
    </row>
    <row r="31" spans="1:21" ht="21" customHeight="1" x14ac:dyDescent="0.25">
      <c r="A31" s="1085" t="s">
        <v>571</v>
      </c>
      <c r="B31" s="1085"/>
      <c r="C31" s="1085"/>
      <c r="D31" s="1085"/>
      <c r="E31" s="1085"/>
      <c r="F31" s="1085"/>
      <c r="G31" s="1085"/>
      <c r="H31" s="1085"/>
      <c r="I31" s="1085"/>
      <c r="J31" s="1085"/>
      <c r="K31" s="1085"/>
      <c r="L31" s="1085"/>
      <c r="M31" s="1085"/>
      <c r="N31" s="1085"/>
      <c r="O31" s="1085"/>
      <c r="P31" s="1085"/>
      <c r="Q31" s="1085"/>
      <c r="R31" s="1085"/>
      <c r="S31" s="1085"/>
      <c r="T31" s="1085"/>
      <c r="U31" s="1085"/>
    </row>
    <row r="32" spans="1:21" ht="23.25" customHeight="1" x14ac:dyDescent="0.25">
      <c r="A32" s="1084" t="s">
        <v>572</v>
      </c>
      <c r="B32" s="1084"/>
      <c r="C32" s="1084"/>
      <c r="D32" s="1084"/>
      <c r="E32" s="1084"/>
      <c r="F32" s="1084"/>
      <c r="G32" s="1084"/>
      <c r="H32" s="1084"/>
      <c r="I32" s="1084"/>
      <c r="J32" s="1084"/>
      <c r="K32" s="1084"/>
      <c r="L32" s="1084"/>
      <c r="M32" s="1084"/>
      <c r="N32" s="1084"/>
      <c r="O32" s="1084"/>
      <c r="P32" s="1084"/>
      <c r="Q32" s="1084"/>
      <c r="R32" s="1084"/>
      <c r="S32" s="1084"/>
      <c r="T32" s="1084"/>
      <c r="U32" s="1084"/>
    </row>
    <row r="33" spans="1:21" ht="46.5" customHeight="1" x14ac:dyDescent="0.25">
      <c r="A33" s="1086">
        <v>3</v>
      </c>
      <c r="B33" s="1084" t="s">
        <v>573</v>
      </c>
      <c r="C33" s="1087"/>
      <c r="D33" s="1738" t="s">
        <v>1217</v>
      </c>
      <c r="E33" s="1088" t="s">
        <v>574</v>
      </c>
      <c r="F33" s="271" t="s">
        <v>575</v>
      </c>
      <c r="G33" s="1089">
        <v>1</v>
      </c>
      <c r="H33" s="1089"/>
      <c r="I33" s="1089"/>
      <c r="J33" s="1089"/>
      <c r="K33" s="1091" t="s">
        <v>576</v>
      </c>
      <c r="L33" s="1086">
        <v>0</v>
      </c>
      <c r="M33" s="1086">
        <v>0</v>
      </c>
      <c r="N33" s="1071">
        <v>1</v>
      </c>
      <c r="O33" s="1089">
        <f>+N33-G33</f>
        <v>0</v>
      </c>
      <c r="P33" s="1086">
        <v>100</v>
      </c>
      <c r="Q33" s="1090" t="s">
        <v>130</v>
      </c>
      <c r="R33" s="1087"/>
      <c r="S33" s="1087"/>
      <c r="T33" s="1087"/>
      <c r="U33" s="1087"/>
    </row>
    <row r="34" spans="1:21" ht="35.25" customHeight="1" x14ac:dyDescent="0.25">
      <c r="A34" s="1086"/>
      <c r="B34" s="1084"/>
      <c r="C34" s="1087"/>
      <c r="D34" s="1738"/>
      <c r="E34" s="1088"/>
      <c r="F34" s="271" t="s">
        <v>577</v>
      </c>
      <c r="G34" s="1086"/>
      <c r="H34" s="1086"/>
      <c r="I34" s="1086"/>
      <c r="J34" s="1086"/>
      <c r="K34" s="1091"/>
      <c r="L34" s="1086"/>
      <c r="M34" s="1086"/>
      <c r="N34" s="1071"/>
      <c r="O34" s="1086"/>
      <c r="P34" s="1086"/>
      <c r="Q34" s="1090"/>
      <c r="R34" s="1087"/>
      <c r="S34" s="1087"/>
      <c r="T34" s="1087"/>
      <c r="U34" s="1087"/>
    </row>
    <row r="35" spans="1:21" ht="38.25" customHeight="1" x14ac:dyDescent="0.25">
      <c r="A35" s="1086"/>
      <c r="B35" s="1084"/>
      <c r="C35" s="1087"/>
      <c r="D35" s="1738"/>
      <c r="E35" s="1088"/>
      <c r="F35" s="271" t="s">
        <v>578</v>
      </c>
      <c r="G35" s="1086"/>
      <c r="H35" s="1086"/>
      <c r="I35" s="1086"/>
      <c r="J35" s="1086"/>
      <c r="K35" s="1091"/>
      <c r="L35" s="1086"/>
      <c r="M35" s="1086"/>
      <c r="N35" s="1071"/>
      <c r="O35" s="1086"/>
      <c r="P35" s="1086"/>
      <c r="Q35" s="1090"/>
      <c r="R35" s="1087"/>
      <c r="S35" s="1087"/>
      <c r="T35" s="1087"/>
      <c r="U35" s="1087"/>
    </row>
    <row r="36" spans="1:21" ht="49.5" customHeight="1" x14ac:dyDescent="0.25">
      <c r="A36" s="1086"/>
      <c r="B36" s="1084"/>
      <c r="C36" s="1087"/>
      <c r="D36" s="1738"/>
      <c r="E36" s="1088"/>
      <c r="F36" s="271" t="s">
        <v>579</v>
      </c>
      <c r="G36" s="1086"/>
      <c r="H36" s="1086"/>
      <c r="I36" s="1086"/>
      <c r="J36" s="1086"/>
      <c r="K36" s="1091"/>
      <c r="L36" s="1086"/>
      <c r="M36" s="1086"/>
      <c r="N36" s="1071"/>
      <c r="O36" s="1086"/>
      <c r="P36" s="1086"/>
      <c r="Q36" s="1090"/>
      <c r="R36" s="1087"/>
      <c r="S36" s="1087"/>
      <c r="T36" s="1087"/>
      <c r="U36" s="1087"/>
    </row>
    <row r="37" spans="1:21" x14ac:dyDescent="0.25">
      <c r="K37" s="275"/>
      <c r="Q37" s="276"/>
    </row>
  </sheetData>
  <mergeCells count="107">
    <mergeCell ref="A6:F6"/>
    <mergeCell ref="G6:N6"/>
    <mergeCell ref="A7:F7"/>
    <mergeCell ref="G7:N7"/>
    <mergeCell ref="A8:F8"/>
    <mergeCell ref="G8:N8"/>
    <mergeCell ref="A2:F4"/>
    <mergeCell ref="G2:N2"/>
    <mergeCell ref="O2:U2"/>
    <mergeCell ref="G3:N4"/>
    <mergeCell ref="O3:U3"/>
    <mergeCell ref="O4:U4"/>
    <mergeCell ref="S21:S26"/>
    <mergeCell ref="A15:A20"/>
    <mergeCell ref="D15:D29"/>
    <mergeCell ref="E15:E20"/>
    <mergeCell ref="G15:G20"/>
    <mergeCell ref="F13:F14"/>
    <mergeCell ref="G13:J13"/>
    <mergeCell ref="K13:K14"/>
    <mergeCell ref="A9:F9"/>
    <mergeCell ref="G9:N9"/>
    <mergeCell ref="A11:U11"/>
    <mergeCell ref="A12:M12"/>
    <mergeCell ref="N12:U12"/>
    <mergeCell ref="A13:A14"/>
    <mergeCell ref="D13:D14"/>
    <mergeCell ref="E13:E14"/>
    <mergeCell ref="O13:Q13"/>
    <mergeCell ref="R13:R14"/>
    <mergeCell ref="S13:S14"/>
    <mergeCell ref="U13:U14"/>
    <mergeCell ref="L13:L14"/>
    <mergeCell ref="M13:M14"/>
    <mergeCell ref="N13:N14"/>
    <mergeCell ref="L27:L29"/>
    <mergeCell ref="M27:M29"/>
    <mergeCell ref="T15:T20"/>
    <mergeCell ref="U15:U20"/>
    <mergeCell ref="A21:A26"/>
    <mergeCell ref="E21:E26"/>
    <mergeCell ref="G21:G26"/>
    <mergeCell ref="H21:H26"/>
    <mergeCell ref="I21:I26"/>
    <mergeCell ref="J21:J26"/>
    <mergeCell ref="K21:K26"/>
    <mergeCell ref="N15:N20"/>
    <mergeCell ref="O15:O20"/>
    <mergeCell ref="P15:P20"/>
    <mergeCell ref="Q15:Q20"/>
    <mergeCell ref="R15:R20"/>
    <mergeCell ref="S15:S20"/>
    <mergeCell ref="H15:H20"/>
    <mergeCell ref="I15:I20"/>
    <mergeCell ref="J15:J20"/>
    <mergeCell ref="K15:K20"/>
    <mergeCell ref="L15:L20"/>
    <mergeCell ref="M15:M20"/>
    <mergeCell ref="R21:R26"/>
    <mergeCell ref="K33:K36"/>
    <mergeCell ref="L33:L36"/>
    <mergeCell ref="M33:M36"/>
    <mergeCell ref="T21:T26"/>
    <mergeCell ref="U21:U26"/>
    <mergeCell ref="A27:A29"/>
    <mergeCell ref="E27:E29"/>
    <mergeCell ref="G27:G29"/>
    <mergeCell ref="H27:H29"/>
    <mergeCell ref="I27:I29"/>
    <mergeCell ref="L21:L26"/>
    <mergeCell ref="M21:M26"/>
    <mergeCell ref="N21:N26"/>
    <mergeCell ref="O21:O26"/>
    <mergeCell ref="P21:P26"/>
    <mergeCell ref="Q21:Q26"/>
    <mergeCell ref="P27:P29"/>
    <mergeCell ref="Q27:Q29"/>
    <mergeCell ref="R27:R29"/>
    <mergeCell ref="S27:S29"/>
    <mergeCell ref="T27:T29"/>
    <mergeCell ref="U28:U29"/>
    <mergeCell ref="J27:J29"/>
    <mergeCell ref="K27:K29"/>
    <mergeCell ref="N33:N36"/>
    <mergeCell ref="B15:C29"/>
    <mergeCell ref="B13:C14"/>
    <mergeCell ref="N27:N29"/>
    <mergeCell ref="O27:O29"/>
    <mergeCell ref="A30:U30"/>
    <mergeCell ref="A31:U31"/>
    <mergeCell ref="A32:U32"/>
    <mergeCell ref="A33:A36"/>
    <mergeCell ref="B33:B36"/>
    <mergeCell ref="C33:C36"/>
    <mergeCell ref="D33:D36"/>
    <mergeCell ref="E33:E36"/>
    <mergeCell ref="G33:G36"/>
    <mergeCell ref="H33:H36"/>
    <mergeCell ref="U33:U36"/>
    <mergeCell ref="O33:O36"/>
    <mergeCell ref="P33:P36"/>
    <mergeCell ref="Q33:Q36"/>
    <mergeCell ref="R33:R36"/>
    <mergeCell ref="S33:S36"/>
    <mergeCell ref="T33:T36"/>
    <mergeCell ref="I33:I36"/>
    <mergeCell ref="J33:J36"/>
  </mergeCells>
  <conditionalFormatting sqref="Q15 Q21 Q27">
    <cfRule type="containsText" dxfId="78" priority="5" stopIfTrue="1" operator="containsText" text="P">
      <formula>NOT(ISERROR(SEARCH("P",Q15)))</formula>
    </cfRule>
    <cfRule type="containsText" dxfId="77" priority="6" stopIfTrue="1" operator="containsText" text="R">
      <formula>NOT(ISERROR(SEARCH("R",Q15)))</formula>
    </cfRule>
    <cfRule type="containsText" dxfId="76" priority="7" operator="containsText" text="T">
      <formula>NOT(ISERROR(SEARCH("T",Q15)))</formula>
    </cfRule>
  </conditionalFormatting>
  <conditionalFormatting sqref="Q21 Q27 Q15">
    <cfRule type="iconSet" priority="8">
      <iconSet iconSet="3Symbols2">
        <cfvo type="percent" val="0"/>
        <cfvo type="percent" val="0.74"/>
        <cfvo type="percent" val="0.85"/>
      </iconSet>
    </cfRule>
  </conditionalFormatting>
  <conditionalFormatting sqref="Q33">
    <cfRule type="containsText" dxfId="75" priority="1" stopIfTrue="1" operator="containsText" text="P">
      <formula>NOT(ISERROR(SEARCH("P",Q33)))</formula>
    </cfRule>
    <cfRule type="containsText" dxfId="74" priority="2" stopIfTrue="1" operator="containsText" text="R">
      <formula>NOT(ISERROR(SEARCH("R",Q33)))</formula>
    </cfRule>
    <cfRule type="containsText" dxfId="73" priority="3" operator="containsText" text="T">
      <formula>NOT(ISERROR(SEARCH("T",Q33)))</formula>
    </cfRule>
    <cfRule type="iconSet" priority="4">
      <iconSet iconSet="3Symbols2">
        <cfvo type="percent" val="0"/>
        <cfvo type="percent" val="0.74"/>
        <cfvo type="percent" val="0.85"/>
      </iconSet>
    </cfRule>
  </conditionalFormatting>
  <pageMargins left="0.7" right="0.7" top="0.75" bottom="0.75" header="0.3" footer="0.3"/>
  <pageSetup paperSize="9" orientation="portrait" r:id="rId1"/>
  <drawing r:id="rId2"/>
  <legacy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6B2B1F-9CDC-40B1-B083-95F6D90C95C7}">
  <sheetPr>
    <pageSetUpPr fitToPage="1"/>
  </sheetPr>
  <dimension ref="B3:Y50"/>
  <sheetViews>
    <sheetView showGridLines="0" topLeftCell="A23" zoomScale="66" zoomScaleNormal="66" workbookViewId="0">
      <selection activeCell="K25" sqref="K25"/>
    </sheetView>
  </sheetViews>
  <sheetFormatPr baseColWidth="10" defaultColWidth="11.42578125" defaultRowHeight="15" x14ac:dyDescent="0.25"/>
  <cols>
    <col min="1" max="1" width="3.85546875" style="135" customWidth="1"/>
    <col min="2" max="2" width="5.85546875" style="135" customWidth="1"/>
    <col min="3" max="3" width="17" style="135" bestFit="1" customWidth="1"/>
    <col min="4" max="4" width="16" style="135" bestFit="1" customWidth="1"/>
    <col min="5" max="5" width="53.5703125" style="135" bestFit="1" customWidth="1"/>
    <col min="6" max="6" width="51.7109375" style="135" customWidth="1"/>
    <col min="7" max="7" width="8.42578125" style="135" customWidth="1"/>
    <col min="8" max="8" width="9.140625" style="135" customWidth="1"/>
    <col min="9" max="9" width="7.7109375" style="135" customWidth="1"/>
    <col min="10" max="10" width="7.42578125" style="135" customWidth="1"/>
    <col min="11" max="11" width="51" style="135" customWidth="1"/>
    <col min="12" max="12" width="21.42578125" style="135" customWidth="1"/>
    <col min="13" max="13" width="22.85546875" style="135" customWidth="1"/>
    <col min="14" max="17" width="22" style="135" customWidth="1"/>
    <col min="18" max="18" width="24" style="135" customWidth="1"/>
    <col min="19" max="19" width="32.28515625" style="135" customWidth="1"/>
    <col min="20" max="20" width="29.140625" style="135" customWidth="1"/>
    <col min="21" max="21" width="24" style="135" customWidth="1"/>
    <col min="22" max="16384" width="11.42578125" style="135"/>
  </cols>
  <sheetData>
    <row r="3" spans="2:25" ht="15.75" thickBot="1" x14ac:dyDescent="0.3"/>
    <row r="4" spans="2:25" ht="32.25" customHeight="1" thickBot="1" x14ac:dyDescent="0.3">
      <c r="B4" s="643" t="e" vm="3">
        <v>#VALUE!</v>
      </c>
      <c r="C4" s="644"/>
      <c r="D4" s="644"/>
      <c r="E4" s="644"/>
      <c r="F4" s="645"/>
      <c r="G4" s="652" t="s">
        <v>0</v>
      </c>
      <c r="H4" s="653"/>
      <c r="I4" s="653"/>
      <c r="J4" s="653"/>
      <c r="K4" s="653"/>
      <c r="L4" s="653"/>
      <c r="M4" s="653"/>
      <c r="N4" s="654"/>
      <c r="O4" s="655" t="s">
        <v>169</v>
      </c>
      <c r="P4" s="656"/>
      <c r="Q4" s="656"/>
      <c r="R4" s="656"/>
      <c r="S4" s="656"/>
      <c r="T4" s="656"/>
      <c r="U4" s="657"/>
    </row>
    <row r="5" spans="2:25" ht="33" customHeight="1" thickBot="1" x14ac:dyDescent="0.3">
      <c r="B5" s="646"/>
      <c r="C5" s="647"/>
      <c r="D5" s="647"/>
      <c r="E5" s="647"/>
      <c r="F5" s="648"/>
      <c r="G5" s="658" t="s">
        <v>2</v>
      </c>
      <c r="H5" s="659"/>
      <c r="I5" s="659"/>
      <c r="J5" s="659"/>
      <c r="K5" s="659"/>
      <c r="L5" s="659"/>
      <c r="M5" s="659"/>
      <c r="N5" s="660"/>
      <c r="O5" s="664" t="s">
        <v>3</v>
      </c>
      <c r="P5" s="665"/>
      <c r="Q5" s="665"/>
      <c r="R5" s="665"/>
      <c r="S5" s="665"/>
      <c r="T5" s="665"/>
      <c r="U5" s="666"/>
    </row>
    <row r="6" spans="2:25" ht="31.5" customHeight="1" thickBot="1" x14ac:dyDescent="0.3">
      <c r="B6" s="649"/>
      <c r="C6" s="650"/>
      <c r="D6" s="650"/>
      <c r="E6" s="650"/>
      <c r="F6" s="651"/>
      <c r="G6" s="661"/>
      <c r="H6" s="662"/>
      <c r="I6" s="662"/>
      <c r="J6" s="662"/>
      <c r="K6" s="662"/>
      <c r="L6" s="662"/>
      <c r="M6" s="662"/>
      <c r="N6" s="663"/>
      <c r="O6" s="667" t="s">
        <v>4</v>
      </c>
      <c r="P6" s="668"/>
      <c r="Q6" s="668"/>
      <c r="R6" s="668"/>
      <c r="S6" s="668"/>
      <c r="T6" s="668"/>
      <c r="U6" s="669"/>
    </row>
    <row r="7" spans="2:25" ht="18" customHeight="1" x14ac:dyDescent="0.25">
      <c r="K7" s="134"/>
      <c r="L7" s="134"/>
      <c r="M7" s="139"/>
      <c r="N7" s="139"/>
      <c r="O7" s="139"/>
      <c r="P7" s="139"/>
      <c r="Q7" s="139"/>
      <c r="R7" s="139"/>
      <c r="S7" s="139"/>
      <c r="T7" s="139"/>
      <c r="U7" s="139"/>
    </row>
    <row r="8" spans="2:25" ht="21.95" customHeight="1" x14ac:dyDescent="0.25">
      <c r="B8" s="631" t="s">
        <v>5</v>
      </c>
      <c r="C8" s="631"/>
      <c r="D8" s="631"/>
      <c r="E8" s="631"/>
      <c r="F8" s="631"/>
      <c r="G8" s="632" t="s">
        <v>580</v>
      </c>
      <c r="H8" s="633"/>
      <c r="I8" s="633"/>
      <c r="J8" s="633"/>
      <c r="K8" s="633"/>
      <c r="L8" s="633"/>
      <c r="M8" s="633"/>
      <c r="N8" s="634"/>
      <c r="O8" s="139"/>
      <c r="P8" s="139"/>
      <c r="Q8" s="139"/>
      <c r="R8" s="139"/>
      <c r="S8" s="139"/>
      <c r="T8" s="139"/>
      <c r="U8" s="139"/>
    </row>
    <row r="9" spans="2:25" ht="21.95" customHeight="1" x14ac:dyDescent="0.25">
      <c r="B9" s="631" t="s">
        <v>7</v>
      </c>
      <c r="C9" s="631"/>
      <c r="D9" s="631"/>
      <c r="E9" s="631"/>
      <c r="F9" s="631"/>
      <c r="G9" s="632">
        <v>2026</v>
      </c>
      <c r="H9" s="633"/>
      <c r="I9" s="633"/>
      <c r="J9" s="633"/>
      <c r="K9" s="633"/>
      <c r="L9" s="633"/>
      <c r="M9" s="633"/>
      <c r="N9" s="634"/>
      <c r="O9" s="139"/>
      <c r="P9" s="139"/>
      <c r="Q9" s="139"/>
      <c r="R9" s="139"/>
      <c r="S9" s="139"/>
      <c r="T9" s="139"/>
      <c r="U9" s="139"/>
    </row>
    <row r="10" spans="2:25" ht="21.95" customHeight="1" x14ac:dyDescent="0.25">
      <c r="B10" s="631" t="s">
        <v>8</v>
      </c>
      <c r="C10" s="631"/>
      <c r="D10" s="631"/>
      <c r="E10" s="631"/>
      <c r="F10" s="631"/>
      <c r="G10" s="1070" t="s">
        <v>581</v>
      </c>
      <c r="H10" s="633"/>
      <c r="I10" s="633"/>
      <c r="J10" s="633"/>
      <c r="K10" s="633"/>
      <c r="L10" s="633"/>
      <c r="M10" s="633"/>
      <c r="N10" s="634"/>
      <c r="O10" s="139"/>
      <c r="P10" s="139"/>
      <c r="Q10" s="139"/>
      <c r="R10" s="139"/>
      <c r="S10" s="139"/>
      <c r="T10" s="139"/>
      <c r="U10" s="139"/>
    </row>
    <row r="11" spans="2:25" ht="21.95" customHeight="1" x14ac:dyDescent="0.25">
      <c r="B11" s="631" t="s">
        <v>10</v>
      </c>
      <c r="C11" s="631"/>
      <c r="D11" s="631"/>
      <c r="E11" s="631"/>
      <c r="F11" s="631"/>
      <c r="G11" s="1070" t="s">
        <v>11</v>
      </c>
      <c r="H11" s="633"/>
      <c r="I11" s="633"/>
      <c r="J11" s="633"/>
      <c r="K11" s="633"/>
      <c r="L11" s="633"/>
      <c r="M11" s="633"/>
      <c r="N11" s="634"/>
      <c r="O11" s="139"/>
      <c r="P11" s="139"/>
      <c r="Q11" s="139"/>
      <c r="R11" s="139"/>
      <c r="S11" s="139"/>
      <c r="T11" s="139"/>
      <c r="U11" s="139"/>
    </row>
    <row r="12" spans="2:25" ht="10.5" customHeight="1" thickBot="1" x14ac:dyDescent="0.3">
      <c r="B12" s="140"/>
      <c r="C12" s="140"/>
      <c r="D12" s="140"/>
      <c r="E12" s="140"/>
      <c r="F12" s="140"/>
      <c r="G12" s="140"/>
      <c r="H12" s="140"/>
      <c r="I12" s="140"/>
      <c r="J12" s="140"/>
      <c r="K12" s="134"/>
      <c r="L12" s="134"/>
      <c r="M12" s="134"/>
      <c r="N12" s="134"/>
      <c r="O12" s="139"/>
      <c r="P12" s="139"/>
      <c r="Q12" s="139"/>
      <c r="R12" s="139"/>
      <c r="S12" s="139"/>
      <c r="T12" s="139"/>
      <c r="U12" s="139"/>
    </row>
    <row r="13" spans="2:25" ht="47.25" customHeight="1" thickBot="1" x14ac:dyDescent="0.55000000000000004">
      <c r="B13" s="635" t="s">
        <v>12</v>
      </c>
      <c r="C13" s="636"/>
      <c r="D13" s="636"/>
      <c r="E13" s="636"/>
      <c r="F13" s="636"/>
      <c r="G13" s="636"/>
      <c r="H13" s="636"/>
      <c r="I13" s="636"/>
      <c r="J13" s="636"/>
      <c r="K13" s="636"/>
      <c r="L13" s="636"/>
      <c r="M13" s="636"/>
      <c r="N13" s="636"/>
      <c r="O13" s="636"/>
      <c r="P13" s="636"/>
      <c r="Q13" s="636"/>
      <c r="R13" s="636"/>
      <c r="S13" s="636"/>
      <c r="T13" s="636"/>
      <c r="U13" s="637"/>
    </row>
    <row r="14" spans="2:25" ht="21" customHeight="1" thickBot="1" x14ac:dyDescent="0.3">
      <c r="B14" s="6"/>
      <c r="C14" s="7"/>
      <c r="D14" s="7"/>
      <c r="E14" s="7"/>
      <c r="F14" s="7"/>
      <c r="G14" s="7"/>
      <c r="H14" s="7"/>
      <c r="I14" s="7"/>
      <c r="J14" s="7"/>
      <c r="K14" s="7"/>
      <c r="L14" s="7"/>
      <c r="M14" s="7"/>
      <c r="N14" s="7"/>
      <c r="O14" s="7"/>
      <c r="P14" s="7"/>
      <c r="Q14" s="7"/>
      <c r="R14" s="7"/>
      <c r="S14" s="7"/>
      <c r="T14" s="7"/>
      <c r="U14" s="8"/>
    </row>
    <row r="15" spans="2:25" ht="27" customHeight="1" thickBot="1" x14ac:dyDescent="0.3">
      <c r="B15" s="638" t="s">
        <v>13</v>
      </c>
      <c r="C15" s="639"/>
      <c r="D15" s="639"/>
      <c r="E15" s="639"/>
      <c r="F15" s="639"/>
      <c r="G15" s="639"/>
      <c r="H15" s="639"/>
      <c r="I15" s="639"/>
      <c r="J15" s="639"/>
      <c r="K15" s="639"/>
      <c r="L15" s="639"/>
      <c r="M15" s="640"/>
      <c r="N15" s="641" t="s">
        <v>14</v>
      </c>
      <c r="O15" s="641"/>
      <c r="P15" s="641"/>
      <c r="Q15" s="641"/>
      <c r="R15" s="641"/>
      <c r="S15" s="641"/>
      <c r="T15" s="641"/>
      <c r="U15" s="642"/>
    </row>
    <row r="16" spans="2:25" ht="91.5" customHeight="1" thickBot="1" x14ac:dyDescent="0.3">
      <c r="B16" s="613" t="s">
        <v>15</v>
      </c>
      <c r="C16" s="1045" t="s">
        <v>16</v>
      </c>
      <c r="D16" s="1045" t="s">
        <v>80</v>
      </c>
      <c r="E16" s="613" t="s">
        <v>18</v>
      </c>
      <c r="F16" s="617" t="s">
        <v>19</v>
      </c>
      <c r="G16" s="619" t="s">
        <v>20</v>
      </c>
      <c r="H16" s="620"/>
      <c r="I16" s="620"/>
      <c r="J16" s="621"/>
      <c r="K16" s="604" t="s">
        <v>21</v>
      </c>
      <c r="L16" s="604" t="s">
        <v>22</v>
      </c>
      <c r="M16" s="604" t="s">
        <v>23</v>
      </c>
      <c r="N16" s="606" t="s">
        <v>24</v>
      </c>
      <c r="O16" s="608" t="s">
        <v>25</v>
      </c>
      <c r="P16" s="609"/>
      <c r="Q16" s="610"/>
      <c r="R16" s="611" t="s">
        <v>26</v>
      </c>
      <c r="S16" s="622" t="s">
        <v>27</v>
      </c>
      <c r="T16" s="146" t="s">
        <v>28</v>
      </c>
      <c r="U16" s="624" t="s">
        <v>29</v>
      </c>
      <c r="W16" s="959" t="s">
        <v>256</v>
      </c>
      <c r="X16" s="959"/>
      <c r="Y16" s="959"/>
    </row>
    <row r="17" spans="2:25" ht="33" customHeight="1" thickBot="1" x14ac:dyDescent="0.3">
      <c r="B17" s="614"/>
      <c r="C17" s="1046"/>
      <c r="D17" s="1046"/>
      <c r="E17" s="614"/>
      <c r="F17" s="618"/>
      <c r="G17" s="147" t="s">
        <v>30</v>
      </c>
      <c r="H17" s="147" t="s">
        <v>31</v>
      </c>
      <c r="I17" s="147" t="s">
        <v>32</v>
      </c>
      <c r="J17" s="147" t="s">
        <v>33</v>
      </c>
      <c r="K17" s="605"/>
      <c r="L17" s="605"/>
      <c r="M17" s="605"/>
      <c r="N17" s="607"/>
      <c r="O17" s="148" t="s">
        <v>34</v>
      </c>
      <c r="P17" s="149" t="s">
        <v>35</v>
      </c>
      <c r="Q17" s="150" t="s">
        <v>36</v>
      </c>
      <c r="R17" s="612"/>
      <c r="S17" s="623"/>
      <c r="T17" s="151"/>
      <c r="U17" s="625"/>
      <c r="W17" s="187">
        <v>0.75</v>
      </c>
      <c r="X17" s="187">
        <v>0.88</v>
      </c>
      <c r="Y17" s="187">
        <v>0.95</v>
      </c>
    </row>
    <row r="18" spans="2:25" ht="15.75" thickBot="1" x14ac:dyDescent="0.3">
      <c r="M18" s="188"/>
      <c r="O18"/>
      <c r="P18"/>
      <c r="Q18"/>
    </row>
    <row r="19" spans="2:25" s="137" customFormat="1" ht="31.5" x14ac:dyDescent="0.25">
      <c r="B19" s="1124">
        <v>1</v>
      </c>
      <c r="C19" s="954" t="s">
        <v>1056</v>
      </c>
      <c r="D19" s="954" t="s">
        <v>1057</v>
      </c>
      <c r="E19" s="1127" t="s">
        <v>582</v>
      </c>
      <c r="F19" s="277" t="s">
        <v>583</v>
      </c>
      <c r="G19" s="196">
        <v>15</v>
      </c>
      <c r="H19" s="196"/>
      <c r="I19" s="196"/>
      <c r="J19" s="278"/>
      <c r="K19" s="279" t="s">
        <v>584</v>
      </c>
      <c r="L19" s="1119">
        <v>250000</v>
      </c>
      <c r="M19" s="247"/>
      <c r="N19" s="252">
        <v>15</v>
      </c>
      <c r="O19" s="197">
        <f t="shared" ref="O19:O35" si="0">IF(N19&lt;1,N19-AVERAGE(G19:J19),N19-(SUM(G19:J19)))</f>
        <v>0</v>
      </c>
      <c r="P19" s="198">
        <f>IF(N19&lt;1,(AVERAGE(G19:J19)/N19),SUM(G19:J19)/N19)</f>
        <v>1</v>
      </c>
      <c r="Q19" s="248" t="str">
        <f>IF(P19&lt;=W$17,"T",IF(P19&lt;$Y$17,"R",IF(P19&gt;=$Y$17,"P")))</f>
        <v>P</v>
      </c>
      <c r="R19" s="247"/>
      <c r="S19" s="280" t="s">
        <v>585</v>
      </c>
      <c r="T19" s="281" t="s">
        <v>586</v>
      </c>
      <c r="U19" s="282"/>
    </row>
    <row r="20" spans="2:25" ht="47.25" x14ac:dyDescent="0.25">
      <c r="B20" s="1125"/>
      <c r="C20" s="954"/>
      <c r="D20" s="954"/>
      <c r="E20" s="1034"/>
      <c r="F20" s="277" t="s">
        <v>587</v>
      </c>
      <c r="G20" s="196">
        <v>250</v>
      </c>
      <c r="H20" s="196"/>
      <c r="I20" s="196"/>
      <c r="J20" s="278"/>
      <c r="K20" s="280" t="s">
        <v>588</v>
      </c>
      <c r="L20" s="1119"/>
      <c r="M20" s="251"/>
      <c r="N20" s="252">
        <v>200</v>
      </c>
      <c r="O20" s="197">
        <f t="shared" si="0"/>
        <v>-50</v>
      </c>
      <c r="P20" s="198">
        <f>IF(N20&lt;1,(AVERAGE(G20:J20)/N20),SUM(G20:J20)/N20)</f>
        <v>1.25</v>
      </c>
      <c r="Q20" s="248" t="str">
        <f t="shared" ref="Q20:Q35" si="1">IF(P20&lt;=W$17,"T",IF(P20&lt;$Y$17,"R",IF(P20&gt;=$Y$17,"P")))</f>
        <v>P</v>
      </c>
      <c r="R20" s="251"/>
      <c r="S20" s="280" t="s">
        <v>589</v>
      </c>
      <c r="T20" s="283" t="s">
        <v>586</v>
      </c>
      <c r="U20" s="284"/>
    </row>
    <row r="21" spans="2:25" ht="75" x14ac:dyDescent="0.25">
      <c r="B21" s="1126"/>
      <c r="C21" s="954"/>
      <c r="D21" s="954"/>
      <c r="E21" s="1035"/>
      <c r="F21" s="277" t="s">
        <v>590</v>
      </c>
      <c r="G21" s="200">
        <v>28</v>
      </c>
      <c r="H21" s="200"/>
      <c r="I21" s="200"/>
      <c r="J21" s="278"/>
      <c r="K21" s="280" t="s">
        <v>591</v>
      </c>
      <c r="L21" s="1119"/>
      <c r="M21" s="251"/>
      <c r="N21" s="254">
        <v>20</v>
      </c>
      <c r="O21" s="197">
        <f t="shared" si="0"/>
        <v>-8</v>
      </c>
      <c r="P21" s="198">
        <f t="shared" ref="P21:P35" si="2">IF(N21&lt;1,(AVERAGE(G21:J21)/N21),SUM(G21:J21)/N21)</f>
        <v>1.4</v>
      </c>
      <c r="Q21" s="248" t="str">
        <f t="shared" si="1"/>
        <v>P</v>
      </c>
      <c r="R21" s="251"/>
      <c r="S21" s="280" t="s">
        <v>592</v>
      </c>
      <c r="T21" s="283" t="s">
        <v>593</v>
      </c>
      <c r="U21" s="284"/>
    </row>
    <row r="22" spans="2:25" ht="105" x14ac:dyDescent="0.25">
      <c r="B22" s="968">
        <v>2</v>
      </c>
      <c r="C22" s="954"/>
      <c r="D22" s="954"/>
      <c r="E22" s="1128" t="s">
        <v>594</v>
      </c>
      <c r="F22" s="277" t="s">
        <v>595</v>
      </c>
      <c r="G22" s="200">
        <v>4</v>
      </c>
      <c r="H22" s="200"/>
      <c r="I22" s="200"/>
      <c r="J22" s="278"/>
      <c r="K22" s="280" t="s">
        <v>596</v>
      </c>
      <c r="L22" s="1119">
        <v>1100000</v>
      </c>
      <c r="M22" s="251"/>
      <c r="N22" s="254">
        <v>4</v>
      </c>
      <c r="O22" s="197">
        <f t="shared" si="0"/>
        <v>0</v>
      </c>
      <c r="P22" s="198">
        <f t="shared" si="2"/>
        <v>1</v>
      </c>
      <c r="Q22" s="248" t="str">
        <f t="shared" si="1"/>
        <v>P</v>
      </c>
      <c r="R22" s="251"/>
      <c r="S22" s="280" t="s">
        <v>597</v>
      </c>
      <c r="T22" s="285" t="s">
        <v>598</v>
      </c>
      <c r="U22" s="284"/>
    </row>
    <row r="23" spans="2:25" ht="120" x14ac:dyDescent="0.25">
      <c r="B23" s="969"/>
      <c r="C23" s="954"/>
      <c r="D23" s="954"/>
      <c r="E23" s="1128"/>
      <c r="F23" s="277" t="s">
        <v>599</v>
      </c>
      <c r="G23" s="200">
        <v>172</v>
      </c>
      <c r="H23" s="200"/>
      <c r="I23" s="200"/>
      <c r="J23" s="278"/>
      <c r="K23" s="280" t="s">
        <v>600</v>
      </c>
      <c r="L23" s="1119"/>
      <c r="M23" s="251"/>
      <c r="N23" s="254">
        <v>40</v>
      </c>
      <c r="O23" s="197">
        <f t="shared" si="0"/>
        <v>-132</v>
      </c>
      <c r="P23" s="198">
        <f t="shared" si="2"/>
        <v>4.3</v>
      </c>
      <c r="Q23" s="248" t="str">
        <f t="shared" si="1"/>
        <v>P</v>
      </c>
      <c r="R23" s="251"/>
      <c r="S23" s="280" t="s">
        <v>601</v>
      </c>
      <c r="T23" s="285" t="s">
        <v>602</v>
      </c>
      <c r="U23" s="284"/>
    </row>
    <row r="24" spans="2:25" ht="120" x14ac:dyDescent="0.25">
      <c r="B24" s="969"/>
      <c r="C24" s="954"/>
      <c r="D24" s="954"/>
      <c r="E24" s="1128"/>
      <c r="F24" s="277" t="s">
        <v>603</v>
      </c>
      <c r="G24" s="200">
        <v>172</v>
      </c>
      <c r="H24" s="200"/>
      <c r="I24" s="200"/>
      <c r="J24" s="278"/>
      <c r="K24" s="280" t="s">
        <v>604</v>
      </c>
      <c r="L24" s="1119"/>
      <c r="M24" s="251"/>
      <c r="N24" s="254">
        <v>40</v>
      </c>
      <c r="O24" s="197">
        <f t="shared" si="0"/>
        <v>-132</v>
      </c>
      <c r="P24" s="198">
        <f t="shared" si="2"/>
        <v>4.3</v>
      </c>
      <c r="Q24" s="248" t="str">
        <f t="shared" si="1"/>
        <v>P</v>
      </c>
      <c r="R24" s="251"/>
      <c r="S24" s="280" t="s">
        <v>605</v>
      </c>
      <c r="T24" s="285" t="s">
        <v>606</v>
      </c>
      <c r="U24" s="284"/>
    </row>
    <row r="25" spans="2:25" ht="165" x14ac:dyDescent="0.25">
      <c r="B25" s="1117"/>
      <c r="C25" s="954"/>
      <c r="D25" s="954"/>
      <c r="E25" s="1128"/>
      <c r="F25" s="277" t="s">
        <v>607</v>
      </c>
      <c r="G25" s="200">
        <v>31</v>
      </c>
      <c r="H25" s="200"/>
      <c r="I25" s="200"/>
      <c r="J25" s="278"/>
      <c r="K25" s="280" t="s">
        <v>608</v>
      </c>
      <c r="L25" s="1119"/>
      <c r="M25" s="251"/>
      <c r="N25" s="254">
        <v>6</v>
      </c>
      <c r="O25" s="197">
        <f t="shared" si="0"/>
        <v>-25</v>
      </c>
      <c r="P25" s="198">
        <f t="shared" si="2"/>
        <v>5.166666666666667</v>
      </c>
      <c r="Q25" s="248" t="str">
        <f t="shared" si="1"/>
        <v>P</v>
      </c>
      <c r="R25" s="251"/>
      <c r="S25" s="280" t="s">
        <v>609</v>
      </c>
      <c r="T25" s="285" t="s">
        <v>610</v>
      </c>
      <c r="U25" s="284"/>
    </row>
    <row r="26" spans="2:25" ht="75" x14ac:dyDescent="0.25">
      <c r="B26" s="968">
        <v>3</v>
      </c>
      <c r="C26" s="954"/>
      <c r="D26" s="954"/>
      <c r="E26" s="970" t="s">
        <v>611</v>
      </c>
      <c r="F26" s="277" t="s">
        <v>612</v>
      </c>
      <c r="G26" s="200">
        <v>2</v>
      </c>
      <c r="H26" s="200"/>
      <c r="I26" s="200"/>
      <c r="J26" s="278"/>
      <c r="K26" s="280" t="s">
        <v>613</v>
      </c>
      <c r="L26" s="1119">
        <v>1100000</v>
      </c>
      <c r="M26" s="251"/>
      <c r="N26" s="254">
        <v>2</v>
      </c>
      <c r="O26" s="197">
        <f t="shared" si="0"/>
        <v>0</v>
      </c>
      <c r="P26" s="198">
        <f t="shared" si="2"/>
        <v>1</v>
      </c>
      <c r="Q26" s="248" t="str">
        <f t="shared" si="1"/>
        <v>P</v>
      </c>
      <c r="R26" s="251"/>
      <c r="S26" s="280" t="s">
        <v>609</v>
      </c>
      <c r="T26" s="285" t="s">
        <v>614</v>
      </c>
      <c r="U26" s="284"/>
    </row>
    <row r="27" spans="2:25" ht="75" x14ac:dyDescent="0.25">
      <c r="B27" s="969"/>
      <c r="C27" s="954"/>
      <c r="D27" s="954"/>
      <c r="E27" s="1118"/>
      <c r="F27" s="277" t="s">
        <v>615</v>
      </c>
      <c r="G27" s="200">
        <v>2</v>
      </c>
      <c r="H27" s="200"/>
      <c r="I27" s="200"/>
      <c r="J27" s="278"/>
      <c r="K27" s="280" t="s">
        <v>616</v>
      </c>
      <c r="L27" s="1119"/>
      <c r="M27" s="251"/>
      <c r="N27" s="254">
        <v>2</v>
      </c>
      <c r="O27" s="197">
        <f t="shared" si="0"/>
        <v>0</v>
      </c>
      <c r="P27" s="198">
        <f t="shared" si="2"/>
        <v>1</v>
      </c>
      <c r="Q27" s="248" t="str">
        <f t="shared" si="1"/>
        <v>P</v>
      </c>
      <c r="R27" s="251"/>
      <c r="S27" s="280" t="s">
        <v>617</v>
      </c>
      <c r="T27" s="285" t="s">
        <v>618</v>
      </c>
      <c r="U27" s="284"/>
    </row>
    <row r="28" spans="2:25" ht="135" x14ac:dyDescent="0.25">
      <c r="B28" s="969"/>
      <c r="C28" s="954"/>
      <c r="D28" s="954"/>
      <c r="E28" s="1118"/>
      <c r="F28" s="277" t="s">
        <v>619</v>
      </c>
      <c r="G28" s="200">
        <v>23</v>
      </c>
      <c r="H28" s="200"/>
      <c r="I28" s="200"/>
      <c r="J28" s="278"/>
      <c r="K28" s="280" t="s">
        <v>620</v>
      </c>
      <c r="L28" s="1119"/>
      <c r="M28" s="251"/>
      <c r="N28" s="254">
        <v>18</v>
      </c>
      <c r="O28" s="197">
        <f t="shared" si="0"/>
        <v>-5</v>
      </c>
      <c r="P28" s="198">
        <f t="shared" si="2"/>
        <v>1.2777777777777777</v>
      </c>
      <c r="Q28" s="248" t="str">
        <f t="shared" si="1"/>
        <v>P</v>
      </c>
      <c r="R28" s="251"/>
      <c r="S28" s="280" t="s">
        <v>609</v>
      </c>
      <c r="T28" s="285" t="s">
        <v>621</v>
      </c>
      <c r="U28" s="284"/>
    </row>
    <row r="29" spans="2:25" ht="75" x14ac:dyDescent="0.25">
      <c r="B29" s="969"/>
      <c r="C29" s="954"/>
      <c r="D29" s="954"/>
      <c r="E29" s="1118"/>
      <c r="F29" s="277" t="s">
        <v>622</v>
      </c>
      <c r="G29" s="201">
        <v>1</v>
      </c>
      <c r="H29" s="200"/>
      <c r="I29" s="200"/>
      <c r="J29" s="278"/>
      <c r="K29" s="280" t="s">
        <v>623</v>
      </c>
      <c r="L29" s="1119"/>
      <c r="M29" s="251"/>
      <c r="N29" s="1856">
        <v>1</v>
      </c>
      <c r="O29" s="197">
        <f t="shared" si="0"/>
        <v>0</v>
      </c>
      <c r="P29" s="198">
        <f t="shared" si="2"/>
        <v>1</v>
      </c>
      <c r="Q29" s="248" t="str">
        <f t="shared" si="1"/>
        <v>P</v>
      </c>
      <c r="R29" s="251"/>
      <c r="S29" s="280" t="s">
        <v>609</v>
      </c>
      <c r="T29" s="285" t="s">
        <v>624</v>
      </c>
      <c r="U29" s="284"/>
    </row>
    <row r="30" spans="2:25" ht="90" x14ac:dyDescent="0.25">
      <c r="B30" s="1117"/>
      <c r="C30" s="954"/>
      <c r="D30" s="954"/>
      <c r="E30" s="971"/>
      <c r="F30" s="277" t="s">
        <v>625</v>
      </c>
      <c r="G30" s="201">
        <v>1</v>
      </c>
      <c r="H30" s="200"/>
      <c r="I30" s="200"/>
      <c r="J30" s="278"/>
      <c r="K30" s="280" t="s">
        <v>626</v>
      </c>
      <c r="L30" s="1119"/>
      <c r="M30" s="251"/>
      <c r="N30" s="1856">
        <v>1</v>
      </c>
      <c r="O30" s="197">
        <f t="shared" si="0"/>
        <v>0</v>
      </c>
      <c r="P30" s="198">
        <f t="shared" si="2"/>
        <v>1</v>
      </c>
      <c r="Q30" s="248" t="str">
        <f t="shared" si="1"/>
        <v>P</v>
      </c>
      <c r="R30" s="251"/>
      <c r="S30" s="280" t="s">
        <v>609</v>
      </c>
      <c r="T30" s="285" t="s">
        <v>627</v>
      </c>
      <c r="U30" s="284"/>
    </row>
    <row r="31" spans="2:25" ht="135" x14ac:dyDescent="0.25">
      <c r="B31" s="1120">
        <v>4</v>
      </c>
      <c r="C31" s="954"/>
      <c r="D31" s="954"/>
      <c r="E31" s="1123" t="s">
        <v>628</v>
      </c>
      <c r="F31" s="277" t="s">
        <v>629</v>
      </c>
      <c r="G31" s="200">
        <v>3</v>
      </c>
      <c r="H31" s="200"/>
      <c r="I31" s="200"/>
      <c r="J31" s="278"/>
      <c r="K31" s="280" t="s">
        <v>630</v>
      </c>
      <c r="L31" s="1119">
        <v>27500000</v>
      </c>
      <c r="M31" s="251"/>
      <c r="N31" s="200">
        <v>3</v>
      </c>
      <c r="O31" s="197">
        <f t="shared" si="0"/>
        <v>0</v>
      </c>
      <c r="P31" s="198">
        <f t="shared" si="2"/>
        <v>1</v>
      </c>
      <c r="Q31" s="248" t="str">
        <f t="shared" si="1"/>
        <v>P</v>
      </c>
      <c r="R31" s="251"/>
      <c r="S31" s="280" t="s">
        <v>631</v>
      </c>
      <c r="T31" s="285" t="s">
        <v>632</v>
      </c>
      <c r="U31" s="284"/>
    </row>
    <row r="32" spans="2:25" ht="120" x14ac:dyDescent="0.25">
      <c r="B32" s="1121"/>
      <c r="C32" s="954"/>
      <c r="D32" s="954"/>
      <c r="E32" s="1123"/>
      <c r="F32" s="277" t="s">
        <v>633</v>
      </c>
      <c r="G32" s="200">
        <v>2</v>
      </c>
      <c r="H32" s="200"/>
      <c r="I32" s="200"/>
      <c r="J32" s="278"/>
      <c r="K32" s="280" t="s">
        <v>634</v>
      </c>
      <c r="L32" s="1119"/>
      <c r="M32" s="251"/>
      <c r="N32" s="200">
        <v>2</v>
      </c>
      <c r="O32" s="197">
        <f t="shared" si="0"/>
        <v>0</v>
      </c>
      <c r="P32" s="198">
        <f t="shared" si="2"/>
        <v>1</v>
      </c>
      <c r="Q32" s="248" t="str">
        <f t="shared" si="1"/>
        <v>P</v>
      </c>
      <c r="R32" s="251"/>
      <c r="S32" s="280" t="s">
        <v>635</v>
      </c>
      <c r="T32" s="285" t="s">
        <v>636</v>
      </c>
      <c r="U32" s="284"/>
    </row>
    <row r="33" spans="2:21" ht="75" x14ac:dyDescent="0.25">
      <c r="B33" s="1121"/>
      <c r="C33" s="954"/>
      <c r="D33" s="954"/>
      <c r="E33" s="1123"/>
      <c r="F33" s="277" t="s">
        <v>637</v>
      </c>
      <c r="G33" s="200">
        <v>1</v>
      </c>
      <c r="H33" s="200"/>
      <c r="I33" s="200"/>
      <c r="J33" s="278"/>
      <c r="K33" s="280" t="s">
        <v>638</v>
      </c>
      <c r="L33" s="1119"/>
      <c r="M33" s="251"/>
      <c r="N33" s="200">
        <v>1</v>
      </c>
      <c r="O33" s="197">
        <f t="shared" si="0"/>
        <v>0</v>
      </c>
      <c r="P33" s="198">
        <f t="shared" si="2"/>
        <v>1</v>
      </c>
      <c r="Q33" s="248" t="str">
        <f t="shared" si="1"/>
        <v>P</v>
      </c>
      <c r="R33" s="251"/>
      <c r="S33" s="280" t="s">
        <v>639</v>
      </c>
      <c r="T33" s="285" t="s">
        <v>640</v>
      </c>
      <c r="U33" s="284"/>
    </row>
    <row r="34" spans="2:21" ht="90" x14ac:dyDescent="0.25">
      <c r="B34" s="1121"/>
      <c r="C34" s="954"/>
      <c r="D34" s="954"/>
      <c r="E34" s="1123"/>
      <c r="F34" s="277" t="s">
        <v>641</v>
      </c>
      <c r="G34" s="200">
        <v>172</v>
      </c>
      <c r="H34" s="200"/>
      <c r="I34" s="200"/>
      <c r="J34" s="278"/>
      <c r="K34" s="280" t="s">
        <v>642</v>
      </c>
      <c r="L34" s="1119"/>
      <c r="M34" s="251"/>
      <c r="N34" s="200">
        <v>20</v>
      </c>
      <c r="O34" s="197">
        <f t="shared" si="0"/>
        <v>-152</v>
      </c>
      <c r="P34" s="198">
        <f t="shared" si="2"/>
        <v>8.6</v>
      </c>
      <c r="Q34" s="248" t="str">
        <f t="shared" si="1"/>
        <v>P</v>
      </c>
      <c r="R34" s="251"/>
      <c r="S34" s="280" t="s">
        <v>639</v>
      </c>
      <c r="T34" s="285" t="s">
        <v>643</v>
      </c>
      <c r="U34" s="284"/>
    </row>
    <row r="35" spans="2:21" ht="75" x14ac:dyDescent="0.25">
      <c r="B35" s="1122"/>
      <c r="C35" s="954"/>
      <c r="D35" s="954"/>
      <c r="E35" s="1123"/>
      <c r="F35" s="277" t="s">
        <v>644</v>
      </c>
      <c r="G35" s="200">
        <v>172</v>
      </c>
      <c r="H35" s="200"/>
      <c r="I35" s="200"/>
      <c r="J35" s="278"/>
      <c r="K35" s="280" t="s">
        <v>645</v>
      </c>
      <c r="L35" s="1119"/>
      <c r="M35" s="251"/>
      <c r="N35" s="200">
        <v>10</v>
      </c>
      <c r="O35" s="197">
        <f t="shared" si="0"/>
        <v>-162</v>
      </c>
      <c r="P35" s="198">
        <f t="shared" si="2"/>
        <v>17.2</v>
      </c>
      <c r="Q35" s="286" t="str">
        <f t="shared" si="1"/>
        <v>P</v>
      </c>
      <c r="R35" s="251"/>
      <c r="S35" s="280" t="s">
        <v>639</v>
      </c>
      <c r="T35" s="285" t="s">
        <v>646</v>
      </c>
      <c r="U35" s="251"/>
    </row>
    <row r="36" spans="2:21" x14ac:dyDescent="0.25">
      <c r="N36" s="287"/>
    </row>
    <row r="38" spans="2:21" x14ac:dyDescent="0.25">
      <c r="B38" s="202" t="s">
        <v>78</v>
      </c>
      <c r="C38" s="202"/>
      <c r="D38" s="202"/>
      <c r="E38" s="202"/>
    </row>
    <row r="40" spans="2:21" ht="18" customHeight="1" x14ac:dyDescent="0.25">
      <c r="B40" s="975"/>
      <c r="C40" s="976"/>
      <c r="D40" s="976"/>
      <c r="E40" s="976"/>
      <c r="F40" s="976"/>
      <c r="G40" s="976"/>
      <c r="H40" s="976"/>
      <c r="I40" s="976"/>
      <c r="J40" s="976"/>
      <c r="K40" s="976"/>
      <c r="L40" s="976"/>
      <c r="M40" s="976"/>
      <c r="N40" s="976"/>
      <c r="O40" s="976"/>
      <c r="P40" s="976"/>
      <c r="Q40" s="976"/>
      <c r="R40" s="976"/>
      <c r="S40" s="976"/>
      <c r="T40" s="976"/>
      <c r="U40" s="977"/>
    </row>
    <row r="41" spans="2:21" ht="18" customHeight="1" x14ac:dyDescent="0.25">
      <c r="B41" s="975"/>
      <c r="C41" s="976"/>
      <c r="D41" s="976"/>
      <c r="E41" s="976"/>
      <c r="F41" s="976"/>
      <c r="G41" s="976"/>
      <c r="H41" s="976"/>
      <c r="I41" s="976"/>
      <c r="J41" s="976"/>
      <c r="K41" s="976"/>
      <c r="L41" s="976"/>
      <c r="M41" s="976"/>
      <c r="N41" s="976"/>
      <c r="O41" s="976"/>
      <c r="P41" s="976"/>
      <c r="Q41" s="976"/>
      <c r="R41" s="976"/>
      <c r="S41" s="976"/>
      <c r="T41" s="976"/>
      <c r="U41" s="977"/>
    </row>
    <row r="42" spans="2:21" ht="18" customHeight="1" x14ac:dyDescent="0.25">
      <c r="B42" s="975"/>
      <c r="C42" s="976"/>
      <c r="D42" s="976"/>
      <c r="E42" s="976"/>
      <c r="F42" s="976"/>
      <c r="G42" s="976"/>
      <c r="H42" s="976"/>
      <c r="I42" s="976"/>
      <c r="J42" s="976"/>
      <c r="K42" s="976"/>
      <c r="L42" s="976"/>
      <c r="M42" s="976"/>
      <c r="N42" s="976"/>
      <c r="O42" s="976"/>
      <c r="P42" s="976"/>
      <c r="Q42" s="976"/>
      <c r="R42" s="976"/>
      <c r="S42" s="976"/>
      <c r="T42" s="976"/>
      <c r="U42" s="977"/>
    </row>
    <row r="43" spans="2:21" ht="18" customHeight="1" x14ac:dyDescent="0.25">
      <c r="B43" s="975"/>
      <c r="C43" s="976"/>
      <c r="D43" s="976"/>
      <c r="E43" s="976"/>
      <c r="F43" s="976"/>
      <c r="G43" s="976"/>
      <c r="H43" s="976"/>
      <c r="I43" s="976"/>
      <c r="J43" s="976"/>
      <c r="K43" s="976"/>
      <c r="L43" s="976"/>
      <c r="M43" s="976"/>
      <c r="N43" s="976"/>
      <c r="O43" s="976"/>
      <c r="P43" s="976"/>
      <c r="Q43" s="976"/>
      <c r="R43" s="976"/>
      <c r="S43" s="976"/>
      <c r="T43" s="976"/>
      <c r="U43" s="977"/>
    </row>
    <row r="44" spans="2:21" ht="18" customHeight="1" x14ac:dyDescent="0.25">
      <c r="B44" s="975"/>
      <c r="C44" s="976"/>
      <c r="D44" s="976"/>
      <c r="E44" s="976"/>
      <c r="F44" s="976"/>
      <c r="G44" s="976"/>
      <c r="H44" s="976"/>
      <c r="I44" s="976"/>
      <c r="J44" s="976"/>
      <c r="K44" s="976"/>
      <c r="L44" s="976"/>
      <c r="M44" s="976"/>
      <c r="N44" s="976"/>
      <c r="O44" s="976"/>
      <c r="P44" s="976"/>
      <c r="Q44" s="976"/>
      <c r="R44" s="976"/>
      <c r="S44" s="976"/>
      <c r="T44" s="976"/>
      <c r="U44" s="977"/>
    </row>
    <row r="45" spans="2:21" ht="18" customHeight="1" x14ac:dyDescent="0.25">
      <c r="B45" s="975"/>
      <c r="C45" s="976"/>
      <c r="D45" s="976"/>
      <c r="E45" s="976"/>
      <c r="F45" s="976"/>
      <c r="G45" s="976"/>
      <c r="H45" s="976"/>
      <c r="I45" s="976"/>
      <c r="J45" s="976"/>
      <c r="K45" s="976"/>
      <c r="L45" s="976"/>
      <c r="M45" s="976"/>
      <c r="N45" s="976"/>
      <c r="O45" s="976"/>
      <c r="P45" s="976"/>
      <c r="Q45" s="976"/>
      <c r="R45" s="976"/>
      <c r="S45" s="976"/>
      <c r="T45" s="976"/>
      <c r="U45" s="977"/>
    </row>
    <row r="46" spans="2:21" ht="18" customHeight="1" x14ac:dyDescent="0.25">
      <c r="B46" s="975"/>
      <c r="C46" s="976"/>
      <c r="D46" s="976"/>
      <c r="E46" s="976"/>
      <c r="F46" s="976"/>
      <c r="G46" s="976"/>
      <c r="H46" s="976"/>
      <c r="I46" s="976"/>
      <c r="J46" s="976"/>
      <c r="K46" s="976"/>
      <c r="L46" s="976"/>
      <c r="M46" s="976"/>
      <c r="N46" s="976"/>
      <c r="O46" s="976"/>
      <c r="P46" s="976"/>
      <c r="Q46" s="976"/>
      <c r="R46" s="976"/>
      <c r="S46" s="976"/>
      <c r="T46" s="976"/>
      <c r="U46" s="977"/>
    </row>
    <row r="47" spans="2:21" ht="18" customHeight="1" x14ac:dyDescent="0.25">
      <c r="B47" s="975"/>
      <c r="C47" s="976"/>
      <c r="D47" s="976"/>
      <c r="E47" s="976"/>
      <c r="F47" s="976"/>
      <c r="G47" s="976"/>
      <c r="H47" s="976"/>
      <c r="I47" s="976"/>
      <c r="J47" s="976"/>
      <c r="K47" s="976"/>
      <c r="L47" s="976"/>
      <c r="M47" s="976"/>
      <c r="N47" s="976"/>
      <c r="O47" s="976"/>
      <c r="P47" s="976"/>
      <c r="Q47" s="976"/>
      <c r="R47" s="976"/>
      <c r="S47" s="976"/>
      <c r="T47" s="976"/>
      <c r="U47" s="977"/>
    </row>
    <row r="48" spans="2:21" ht="18" customHeight="1" x14ac:dyDescent="0.25">
      <c r="B48" s="975"/>
      <c r="C48" s="976"/>
      <c r="D48" s="976"/>
      <c r="E48" s="976"/>
      <c r="F48" s="976"/>
      <c r="G48" s="976"/>
      <c r="H48" s="976"/>
      <c r="I48" s="976"/>
      <c r="J48" s="976"/>
      <c r="K48" s="976"/>
      <c r="L48" s="976"/>
      <c r="M48" s="976"/>
      <c r="N48" s="976"/>
      <c r="O48" s="976"/>
      <c r="P48" s="976"/>
      <c r="Q48" s="976"/>
      <c r="R48" s="976"/>
      <c r="S48" s="976"/>
      <c r="T48" s="976"/>
      <c r="U48" s="977"/>
    </row>
    <row r="49" spans="2:21" ht="18" customHeight="1" x14ac:dyDescent="0.25">
      <c r="B49" s="975"/>
      <c r="C49" s="976"/>
      <c r="D49" s="976"/>
      <c r="E49" s="976"/>
      <c r="F49" s="976"/>
      <c r="G49" s="976"/>
      <c r="H49" s="976"/>
      <c r="I49" s="976"/>
      <c r="J49" s="976"/>
      <c r="K49" s="976"/>
      <c r="L49" s="976"/>
      <c r="M49" s="976"/>
      <c r="N49" s="976"/>
      <c r="O49" s="976"/>
      <c r="P49" s="976"/>
      <c r="Q49" s="976"/>
      <c r="R49" s="976"/>
      <c r="S49" s="976"/>
      <c r="T49" s="976"/>
      <c r="U49" s="977"/>
    </row>
    <row r="50" spans="2:21" ht="18" customHeight="1" x14ac:dyDescent="0.25">
      <c r="B50" s="975"/>
      <c r="C50" s="976"/>
      <c r="D50" s="976"/>
      <c r="E50" s="976"/>
      <c r="F50" s="976"/>
      <c r="G50" s="976"/>
      <c r="H50" s="976"/>
      <c r="I50" s="976"/>
      <c r="J50" s="976"/>
      <c r="K50" s="976"/>
      <c r="L50" s="976"/>
      <c r="M50" s="976"/>
      <c r="N50" s="976"/>
      <c r="O50" s="976"/>
      <c r="P50" s="976"/>
      <c r="Q50" s="976"/>
      <c r="R50" s="976"/>
      <c r="S50" s="976"/>
      <c r="T50" s="976"/>
      <c r="U50" s="977"/>
    </row>
  </sheetData>
  <mergeCells count="57">
    <mergeCell ref="B4:F6"/>
    <mergeCell ref="G4:N4"/>
    <mergeCell ref="O4:U4"/>
    <mergeCell ref="G5:N6"/>
    <mergeCell ref="O5:U5"/>
    <mergeCell ref="O6:U6"/>
    <mergeCell ref="B8:F8"/>
    <mergeCell ref="G8:N8"/>
    <mergeCell ref="B9:F9"/>
    <mergeCell ref="G9:N9"/>
    <mergeCell ref="B10:F10"/>
    <mergeCell ref="G10:N10"/>
    <mergeCell ref="B11:F11"/>
    <mergeCell ref="G11:N11"/>
    <mergeCell ref="B13:U13"/>
    <mergeCell ref="B15:M15"/>
    <mergeCell ref="N15:U15"/>
    <mergeCell ref="L22:L25"/>
    <mergeCell ref="L16:L17"/>
    <mergeCell ref="M16:M17"/>
    <mergeCell ref="B16:B17"/>
    <mergeCell ref="E16:E17"/>
    <mergeCell ref="F16:F17"/>
    <mergeCell ref="G16:J16"/>
    <mergeCell ref="K16:K17"/>
    <mergeCell ref="U16:U17"/>
    <mergeCell ref="W16:Y16"/>
    <mergeCell ref="B19:B21"/>
    <mergeCell ref="E19:E21"/>
    <mergeCell ref="L19:L21"/>
    <mergeCell ref="N16:N17"/>
    <mergeCell ref="O16:Q16"/>
    <mergeCell ref="R16:R17"/>
    <mergeCell ref="S16:S17"/>
    <mergeCell ref="D16:D17"/>
    <mergeCell ref="C16:C17"/>
    <mergeCell ref="B45:U45"/>
    <mergeCell ref="B26:B30"/>
    <mergeCell ref="E26:E30"/>
    <mergeCell ref="L26:L30"/>
    <mergeCell ref="B31:B35"/>
    <mergeCell ref="E31:E35"/>
    <mergeCell ref="L31:L35"/>
    <mergeCell ref="B40:U40"/>
    <mergeCell ref="B41:U41"/>
    <mergeCell ref="B42:U42"/>
    <mergeCell ref="B43:U43"/>
    <mergeCell ref="B44:U44"/>
    <mergeCell ref="C19:C35"/>
    <mergeCell ref="D19:D35"/>
    <mergeCell ref="B22:B25"/>
    <mergeCell ref="E22:E25"/>
    <mergeCell ref="B46:U46"/>
    <mergeCell ref="B47:U47"/>
    <mergeCell ref="B48:U48"/>
    <mergeCell ref="B49:U49"/>
    <mergeCell ref="B50:U50"/>
  </mergeCells>
  <conditionalFormatting sqref="Q19:Q35">
    <cfRule type="iconSet" priority="21">
      <iconSet iconSet="3Symbols2">
        <cfvo type="percent" val="0"/>
        <cfvo type="percent" val="0.74"/>
        <cfvo type="percent" val="0.85"/>
      </iconSet>
    </cfRule>
    <cfRule type="containsText" dxfId="72" priority="22" stopIfTrue="1" operator="containsText" text="P">
      <formula>NOT(ISERROR(SEARCH("P",Q19)))</formula>
    </cfRule>
    <cfRule type="containsText" dxfId="71" priority="23" stopIfTrue="1" operator="containsText" text="R">
      <formula>NOT(ISERROR(SEARCH("R",Q19)))</formula>
    </cfRule>
    <cfRule type="containsText" dxfId="70" priority="24" operator="containsText" text="T">
      <formula>NOT(ISERROR(SEARCH("T",Q19)))</formula>
    </cfRule>
  </conditionalFormatting>
  <pageMargins left="0" right="0" top="0.15748031496062992" bottom="0.15748031496062992" header="0.31496062992125984" footer="0.31496062992125984"/>
  <pageSetup paperSize="134" scale="32" fitToHeight="0" orientation="landscape"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78074D-C46F-4755-B2AA-81A27F8C81E9}">
  <dimension ref="A1:Z41"/>
  <sheetViews>
    <sheetView topLeftCell="A3" zoomScale="78" zoomScaleNormal="78" workbookViewId="0">
      <selection activeCell="U15" sqref="U14:V25"/>
    </sheetView>
  </sheetViews>
  <sheetFormatPr baseColWidth="10" defaultRowHeight="12.75" x14ac:dyDescent="0.2"/>
  <cols>
    <col min="1" max="1" width="2.28515625" style="92" bestFit="1" customWidth="1"/>
    <col min="2" max="2" width="24.42578125" style="92" customWidth="1"/>
    <col min="3" max="3" width="16.7109375" style="92" customWidth="1"/>
    <col min="4" max="4" width="18.42578125" style="92" customWidth="1"/>
    <col min="5" max="5" width="22.28515625" style="92" bestFit="1" customWidth="1"/>
    <col min="6" max="6" width="33.140625" style="92" customWidth="1"/>
    <col min="7" max="7" width="43.140625" style="92" bestFit="1" customWidth="1"/>
    <col min="8" max="8" width="8" style="92" bestFit="1" customWidth="1"/>
    <col min="9" max="11" width="18.5703125" style="92" customWidth="1"/>
    <col min="12" max="12" width="58.140625" style="92" bestFit="1" customWidth="1"/>
    <col min="13" max="14" width="6.5703125" style="92" bestFit="1" customWidth="1"/>
    <col min="15" max="15" width="5.85546875" style="92" bestFit="1" customWidth="1"/>
    <col min="16" max="17" width="8.5703125" style="92" bestFit="1" customWidth="1"/>
    <col min="18" max="18" width="31.85546875" style="92" bestFit="1" customWidth="1"/>
    <col min="19" max="19" width="21.140625" style="92" customWidth="1"/>
    <col min="20" max="20" width="73.42578125" style="92" bestFit="1" customWidth="1"/>
    <col min="21" max="21" width="46.5703125" style="92" bestFit="1" customWidth="1"/>
    <col min="22" max="22" width="8" style="92" bestFit="1" customWidth="1"/>
    <col min="23" max="16384" width="11.42578125" style="92"/>
  </cols>
  <sheetData>
    <row r="1" spans="1:26" ht="13.5" thickBot="1" x14ac:dyDescent="0.25"/>
    <row r="2" spans="1:26" ht="16.5" thickBot="1" x14ac:dyDescent="0.25">
      <c r="A2" s="799"/>
      <c r="B2" s="800"/>
      <c r="C2" s="800"/>
      <c r="D2" s="800"/>
      <c r="E2" s="800"/>
      <c r="F2" s="800"/>
      <c r="G2" s="801"/>
      <c r="H2" s="94"/>
      <c r="I2" s="94"/>
      <c r="J2" s="94"/>
      <c r="K2" s="94"/>
      <c r="L2" s="94"/>
      <c r="M2" s="808" t="s">
        <v>0</v>
      </c>
      <c r="N2" s="809"/>
      <c r="O2" s="809"/>
      <c r="P2" s="809"/>
      <c r="Q2" s="809"/>
      <c r="R2" s="809"/>
      <c r="S2" s="809"/>
      <c r="T2" s="810"/>
      <c r="U2" s="655" t="s">
        <v>169</v>
      </c>
      <c r="V2" s="656"/>
      <c r="W2" s="656"/>
      <c r="X2" s="656"/>
      <c r="Y2" s="656"/>
      <c r="Z2" s="657"/>
    </row>
    <row r="3" spans="1:26" ht="16.5" thickBot="1" x14ac:dyDescent="0.25">
      <c r="A3" s="802"/>
      <c r="B3" s="803"/>
      <c r="C3" s="803"/>
      <c r="D3" s="803"/>
      <c r="E3" s="803"/>
      <c r="F3" s="803"/>
      <c r="G3" s="804"/>
      <c r="H3" s="95"/>
      <c r="I3" s="95"/>
      <c r="J3" s="95"/>
      <c r="K3" s="95"/>
      <c r="L3" s="95"/>
      <c r="M3" s="814" t="s">
        <v>2</v>
      </c>
      <c r="N3" s="815"/>
      <c r="O3" s="815"/>
      <c r="P3" s="815"/>
      <c r="Q3" s="815"/>
      <c r="R3" s="815"/>
      <c r="S3" s="815"/>
      <c r="T3" s="816"/>
      <c r="U3" s="664" t="s">
        <v>3</v>
      </c>
      <c r="V3" s="665"/>
      <c r="W3" s="665"/>
      <c r="X3" s="665"/>
      <c r="Y3" s="665"/>
      <c r="Z3" s="666"/>
    </row>
    <row r="4" spans="1:26" ht="16.5" thickBot="1" x14ac:dyDescent="0.25">
      <c r="A4" s="805"/>
      <c r="B4" s="806"/>
      <c r="C4" s="806"/>
      <c r="D4" s="806"/>
      <c r="E4" s="806"/>
      <c r="F4" s="806"/>
      <c r="G4" s="807"/>
      <c r="H4" s="96"/>
      <c r="I4" s="96"/>
      <c r="J4" s="96"/>
      <c r="K4" s="96"/>
      <c r="L4" s="96"/>
      <c r="M4" s="817"/>
      <c r="N4" s="818"/>
      <c r="O4" s="818"/>
      <c r="P4" s="818"/>
      <c r="Q4" s="818"/>
      <c r="R4" s="818"/>
      <c r="S4" s="818"/>
      <c r="T4" s="819"/>
      <c r="U4" s="667" t="s">
        <v>4</v>
      </c>
      <c r="V4" s="668"/>
      <c r="W4" s="668"/>
      <c r="X4" s="668"/>
      <c r="Y4" s="668"/>
      <c r="Z4" s="669"/>
    </row>
    <row r="5" spans="1:26" x14ac:dyDescent="0.2">
      <c r="A5" s="97"/>
      <c r="B5" s="97"/>
      <c r="C5" s="97"/>
      <c r="D5" s="97"/>
      <c r="E5" s="97"/>
      <c r="F5" s="97"/>
      <c r="G5" s="97"/>
      <c r="H5" s="97"/>
      <c r="I5" s="97"/>
      <c r="J5" s="97"/>
      <c r="K5" s="97"/>
      <c r="L5" s="97"/>
      <c r="M5" s="97"/>
      <c r="N5" s="97"/>
      <c r="O5" s="97"/>
      <c r="P5" s="97"/>
      <c r="Q5" s="95"/>
      <c r="R5" s="95"/>
      <c r="S5" s="98"/>
      <c r="T5" s="98"/>
    </row>
    <row r="6" spans="1:26" x14ac:dyDescent="0.2">
      <c r="A6" s="826" t="s">
        <v>5</v>
      </c>
      <c r="B6" s="826"/>
      <c r="C6" s="826"/>
      <c r="D6" s="826"/>
      <c r="E6" s="826"/>
      <c r="F6" s="826"/>
      <c r="G6" s="826"/>
      <c r="H6" s="288"/>
      <c r="I6" s="288"/>
      <c r="J6" s="288"/>
      <c r="K6" s="288"/>
      <c r="L6" s="288"/>
      <c r="M6" s="827" t="s">
        <v>647</v>
      </c>
      <c r="N6" s="828"/>
      <c r="O6" s="828"/>
      <c r="P6" s="828"/>
      <c r="Q6" s="828"/>
      <c r="R6" s="828"/>
      <c r="S6" s="828"/>
      <c r="T6" s="829"/>
    </row>
    <row r="7" spans="1:26" x14ac:dyDescent="0.2">
      <c r="A7" s="826" t="s">
        <v>7</v>
      </c>
      <c r="B7" s="826"/>
      <c r="C7" s="826"/>
      <c r="D7" s="826"/>
      <c r="E7" s="826"/>
      <c r="F7" s="826"/>
      <c r="G7" s="826"/>
      <c r="H7" s="288"/>
      <c r="I7" s="288"/>
      <c r="J7" s="288"/>
      <c r="K7" s="288"/>
      <c r="L7" s="288"/>
      <c r="M7" s="827">
        <v>2026</v>
      </c>
      <c r="N7" s="828"/>
      <c r="O7" s="828"/>
      <c r="P7" s="828"/>
      <c r="Q7" s="828"/>
      <c r="R7" s="828"/>
      <c r="S7" s="828"/>
      <c r="T7" s="829"/>
    </row>
    <row r="8" spans="1:26" x14ac:dyDescent="0.2">
      <c r="A8" s="826" t="s">
        <v>8</v>
      </c>
      <c r="B8" s="826"/>
      <c r="C8" s="826"/>
      <c r="D8" s="826"/>
      <c r="E8" s="826"/>
      <c r="F8" s="826"/>
      <c r="G8" s="826"/>
      <c r="H8" s="288"/>
      <c r="I8" s="288"/>
      <c r="J8" s="288"/>
      <c r="K8" s="288"/>
      <c r="L8" s="288"/>
      <c r="M8" s="830">
        <v>46023</v>
      </c>
      <c r="N8" s="828"/>
      <c r="O8" s="828"/>
      <c r="P8" s="828"/>
      <c r="Q8" s="828"/>
      <c r="R8" s="828"/>
      <c r="S8" s="828"/>
      <c r="T8" s="829"/>
    </row>
    <row r="9" spans="1:26" x14ac:dyDescent="0.2">
      <c r="A9" s="826" t="s">
        <v>10</v>
      </c>
      <c r="B9" s="826"/>
      <c r="C9" s="826"/>
      <c r="D9" s="826"/>
      <c r="E9" s="826"/>
      <c r="F9" s="826"/>
      <c r="G9" s="826"/>
      <c r="H9" s="288"/>
      <c r="I9" s="288"/>
      <c r="J9" s="288"/>
      <c r="K9" s="288"/>
      <c r="L9" s="288"/>
      <c r="M9" s="830">
        <v>46112</v>
      </c>
      <c r="N9" s="828"/>
      <c r="O9" s="828"/>
      <c r="P9" s="828"/>
      <c r="Q9" s="828"/>
      <c r="R9" s="828"/>
      <c r="S9" s="828"/>
      <c r="T9" s="829"/>
    </row>
    <row r="10" spans="1:26" ht="13.5" thickBot="1" x14ac:dyDescent="0.25">
      <c r="A10" s="100"/>
      <c r="B10" s="100"/>
      <c r="C10" s="100"/>
      <c r="D10" s="100"/>
      <c r="E10" s="100"/>
      <c r="F10" s="100"/>
      <c r="G10" s="100"/>
      <c r="H10" s="100"/>
      <c r="I10" s="100"/>
      <c r="J10" s="100"/>
      <c r="K10" s="100"/>
      <c r="L10" s="100"/>
      <c r="M10" s="100"/>
      <c r="N10" s="100"/>
      <c r="P10" s="100"/>
      <c r="Q10" s="95"/>
      <c r="R10" s="95"/>
      <c r="S10" s="95"/>
      <c r="T10" s="95"/>
    </row>
    <row r="11" spans="1:26" ht="13.5" thickBot="1" x14ac:dyDescent="0.25">
      <c r="A11" s="837" t="s">
        <v>12</v>
      </c>
      <c r="B11" s="838"/>
      <c r="C11" s="838"/>
      <c r="D11" s="838"/>
      <c r="E11" s="838"/>
      <c r="F11" s="838"/>
      <c r="G11" s="838"/>
      <c r="H11" s="838"/>
      <c r="I11" s="838"/>
      <c r="J11" s="838"/>
      <c r="K11" s="838"/>
      <c r="L11" s="838"/>
      <c r="M11" s="838"/>
      <c r="N11" s="838"/>
      <c r="O11" s="838"/>
      <c r="P11" s="838"/>
      <c r="Q11" s="838"/>
      <c r="R11" s="838"/>
      <c r="S11" s="838"/>
      <c r="T11" s="838"/>
    </row>
    <row r="12" spans="1:26" ht="13.5" thickBot="1" x14ac:dyDescent="0.25">
      <c r="A12" s="101"/>
      <c r="B12" s="102"/>
      <c r="C12" s="102"/>
      <c r="D12" s="102"/>
      <c r="E12" s="102"/>
      <c r="F12" s="102"/>
      <c r="G12" s="102"/>
      <c r="H12" s="102"/>
      <c r="I12" s="102"/>
      <c r="J12" s="102"/>
      <c r="K12" s="102"/>
      <c r="L12" s="102"/>
      <c r="M12" s="102"/>
      <c r="N12" s="102"/>
      <c r="O12" s="102"/>
      <c r="P12" s="102"/>
      <c r="Q12" s="102"/>
      <c r="R12" s="102"/>
      <c r="S12" s="102"/>
      <c r="T12" s="102"/>
    </row>
    <row r="13" spans="1:26" ht="16.5" thickBot="1" x14ac:dyDescent="0.25">
      <c r="A13" s="592" t="s">
        <v>13</v>
      </c>
      <c r="B13" s="593"/>
      <c r="C13" s="593"/>
      <c r="D13" s="593"/>
      <c r="E13" s="593"/>
      <c r="F13" s="593"/>
      <c r="G13" s="593"/>
      <c r="H13" s="593"/>
      <c r="I13" s="593"/>
      <c r="J13" s="593"/>
      <c r="K13" s="593"/>
      <c r="L13" s="593"/>
      <c r="M13" s="593"/>
      <c r="N13" s="593"/>
      <c r="O13" s="593"/>
      <c r="P13" s="641" t="s">
        <v>14</v>
      </c>
      <c r="Q13" s="641"/>
      <c r="R13" s="641"/>
      <c r="S13" s="641"/>
      <c r="T13" s="641"/>
      <c r="U13" s="641"/>
      <c r="V13" s="641"/>
    </row>
    <row r="14" spans="1:26" ht="15.75" customHeight="1" thickBot="1" x14ac:dyDescent="0.25">
      <c r="A14" s="831" t="s">
        <v>15</v>
      </c>
      <c r="B14" s="1141" t="s">
        <v>1060</v>
      </c>
      <c r="C14" s="1142"/>
      <c r="D14" s="1143"/>
      <c r="E14" s="833" t="s">
        <v>1061</v>
      </c>
      <c r="F14" s="831" t="s">
        <v>1059</v>
      </c>
      <c r="G14" s="1166" t="s">
        <v>1058</v>
      </c>
      <c r="H14" s="858" t="s">
        <v>20</v>
      </c>
      <c r="I14" s="859"/>
      <c r="J14" s="859"/>
      <c r="K14" s="860"/>
      <c r="L14" s="861" t="s">
        <v>21</v>
      </c>
      <c r="M14" s="861" t="s">
        <v>22</v>
      </c>
      <c r="N14" s="861" t="s">
        <v>23</v>
      </c>
      <c r="O14" s="609" t="s">
        <v>24</v>
      </c>
      <c r="P14" s="1136" t="s">
        <v>25</v>
      </c>
      <c r="Q14" s="1021"/>
      <c r="R14" s="1137"/>
      <c r="S14" s="610" t="s">
        <v>26</v>
      </c>
      <c r="T14" s="622" t="s">
        <v>27</v>
      </c>
      <c r="U14" s="146" t="s">
        <v>28</v>
      </c>
      <c r="V14" s="1138" t="s">
        <v>29</v>
      </c>
    </row>
    <row r="15" spans="1:26" ht="40.5" customHeight="1" thickBot="1" x14ac:dyDescent="0.25">
      <c r="A15" s="832"/>
      <c r="B15" s="1144"/>
      <c r="C15" s="1145"/>
      <c r="D15" s="1146"/>
      <c r="E15" s="834"/>
      <c r="F15" s="832"/>
      <c r="G15" s="1167"/>
      <c r="H15" s="33" t="s">
        <v>30</v>
      </c>
      <c r="I15" s="33" t="s">
        <v>31</v>
      </c>
      <c r="J15" s="33" t="s">
        <v>32</v>
      </c>
      <c r="K15" s="33" t="s">
        <v>33</v>
      </c>
      <c r="L15" s="862"/>
      <c r="M15" s="862"/>
      <c r="N15" s="862"/>
      <c r="O15" s="1135"/>
      <c r="P15" s="148" t="s">
        <v>34</v>
      </c>
      <c r="Q15" s="149" t="s">
        <v>35</v>
      </c>
      <c r="R15" s="150" t="s">
        <v>36</v>
      </c>
      <c r="S15" s="612"/>
      <c r="T15" s="623"/>
      <c r="U15" s="151"/>
      <c r="V15" s="1139"/>
    </row>
    <row r="16" spans="1:26" ht="15.75" thickBot="1" x14ac:dyDescent="0.3">
      <c r="A16" s="97"/>
      <c r="B16" s="97"/>
      <c r="C16" s="97"/>
      <c r="D16" s="97"/>
      <c r="E16" s="97"/>
      <c r="F16" s="289"/>
      <c r="G16" s="289"/>
      <c r="H16" s="97"/>
      <c r="I16" s="97"/>
      <c r="J16" s="97"/>
      <c r="K16" s="97"/>
      <c r="L16" s="97"/>
      <c r="M16" s="97"/>
      <c r="N16" s="161"/>
      <c r="O16" s="135"/>
      <c r="P16"/>
      <c r="Q16"/>
      <c r="R16"/>
      <c r="S16" s="135"/>
      <c r="T16" s="135"/>
      <c r="U16" s="135"/>
      <c r="V16" s="135"/>
    </row>
    <row r="17" spans="1:22" ht="15" x14ac:dyDescent="0.2">
      <c r="A17" s="851">
        <v>1</v>
      </c>
      <c r="B17" s="1147" t="s">
        <v>649</v>
      </c>
      <c r="C17" s="1148"/>
      <c r="D17" s="1149"/>
      <c r="E17" s="1162" t="s">
        <v>650</v>
      </c>
      <c r="F17" s="890" t="s">
        <v>651</v>
      </c>
      <c r="G17" s="1162" t="s">
        <v>652</v>
      </c>
      <c r="H17" s="1857">
        <v>1</v>
      </c>
      <c r="I17" s="1161"/>
      <c r="J17" s="1161"/>
      <c r="K17" s="1161"/>
      <c r="L17" s="928" t="s">
        <v>653</v>
      </c>
      <c r="M17" s="1160">
        <v>0</v>
      </c>
      <c r="N17" s="1160" t="s">
        <v>324</v>
      </c>
      <c r="O17" s="1129">
        <v>1</v>
      </c>
      <c r="P17" s="1055">
        <f t="shared" ref="P17:P25" si="0">IF(O17&lt;1,O17-AVERAGE(I17:L17),O17-(SUM(I17:L17)))</f>
        <v>1</v>
      </c>
      <c r="Q17" s="1057">
        <f t="shared" ref="Q17:Q25" si="1">IF(O17&lt;1,(AVERAGE(I17:L17)/O17),SUM(I17:L17)/O17)</f>
        <v>0</v>
      </c>
      <c r="R17" s="1059" t="str">
        <f>IF(H17&lt;=W$17,"T",IF(H17&lt;$W$17,"R",IF(H17&gt;=$W$17,"P")))</f>
        <v>P</v>
      </c>
      <c r="S17" s="247"/>
      <c r="T17" s="280"/>
      <c r="U17" s="281"/>
      <c r="V17" s="282"/>
    </row>
    <row r="18" spans="1:22" ht="21.75" customHeight="1" x14ac:dyDescent="0.25">
      <c r="A18" s="852"/>
      <c r="B18" s="1150"/>
      <c r="C18" s="1151"/>
      <c r="D18" s="1152"/>
      <c r="E18" s="1164"/>
      <c r="F18" s="890"/>
      <c r="G18" s="1163"/>
      <c r="H18" s="1858"/>
      <c r="I18" s="1157"/>
      <c r="J18" s="1157"/>
      <c r="K18" s="1157"/>
      <c r="L18" s="890"/>
      <c r="M18" s="1140"/>
      <c r="N18" s="1140"/>
      <c r="O18" s="1130"/>
      <c r="P18" s="1756"/>
      <c r="Q18" s="1736"/>
      <c r="R18" s="1737"/>
      <c r="S18" s="251"/>
      <c r="T18" s="280"/>
      <c r="U18" s="283"/>
      <c r="V18" s="284"/>
    </row>
    <row r="19" spans="1:22" ht="51" x14ac:dyDescent="0.25">
      <c r="A19" s="163">
        <v>2</v>
      </c>
      <c r="B19" s="1150"/>
      <c r="C19" s="1151"/>
      <c r="D19" s="1152"/>
      <c r="E19" s="1164"/>
      <c r="F19" s="291" t="s">
        <v>654</v>
      </c>
      <c r="G19" s="114" t="s">
        <v>655</v>
      </c>
      <c r="H19" s="76">
        <v>1</v>
      </c>
      <c r="I19" s="75"/>
      <c r="J19" s="75"/>
      <c r="K19" s="46"/>
      <c r="L19" s="114" t="s">
        <v>656</v>
      </c>
      <c r="M19" s="290"/>
      <c r="N19" s="290">
        <v>0</v>
      </c>
      <c r="O19" s="70">
        <v>1</v>
      </c>
      <c r="P19" s="197">
        <f t="shared" si="0"/>
        <v>1</v>
      </c>
      <c r="Q19" s="198">
        <f t="shared" si="1"/>
        <v>0</v>
      </c>
      <c r="R19" s="248" t="str">
        <f>IF(H19&lt;=W$17,"T",IF(H19&lt;$W$17,"R",IF(H19&gt;=$W$17,"P")))</f>
        <v>P</v>
      </c>
      <c r="S19" s="251"/>
      <c r="T19" s="280"/>
      <c r="U19" s="283"/>
      <c r="V19" s="284"/>
    </row>
    <row r="20" spans="1:22" ht="15" x14ac:dyDescent="0.25">
      <c r="A20" s="852">
        <v>3</v>
      </c>
      <c r="B20" s="1150"/>
      <c r="C20" s="1151"/>
      <c r="D20" s="1152"/>
      <c r="E20" s="1164"/>
      <c r="F20" s="890" t="s">
        <v>657</v>
      </c>
      <c r="G20" s="114" t="s">
        <v>658</v>
      </c>
      <c r="H20" s="1858">
        <v>1</v>
      </c>
      <c r="I20" s="1158"/>
      <c r="J20" s="1158"/>
      <c r="K20" s="1158"/>
      <c r="L20" s="1159" t="s">
        <v>659</v>
      </c>
      <c r="M20" s="1140">
        <v>0</v>
      </c>
      <c r="N20" s="1140">
        <v>0</v>
      </c>
      <c r="O20" s="1131">
        <v>1</v>
      </c>
      <c r="P20" s="1055">
        <f t="shared" si="0"/>
        <v>1</v>
      </c>
      <c r="Q20" s="1057">
        <f t="shared" si="1"/>
        <v>0</v>
      </c>
      <c r="R20" s="1059" t="str">
        <f>IF(H20&lt;=W$17,"T",IF(H20&lt;$W$17,"R",IF(H20&gt;=$W$17,"P")))</f>
        <v>P</v>
      </c>
      <c r="S20" s="251"/>
      <c r="T20" s="280"/>
      <c r="U20" s="285"/>
      <c r="V20" s="284"/>
    </row>
    <row r="21" spans="1:22" ht="15" x14ac:dyDescent="0.25">
      <c r="A21" s="852"/>
      <c r="B21" s="1150"/>
      <c r="C21" s="1151"/>
      <c r="D21" s="1152"/>
      <c r="E21" s="1164"/>
      <c r="F21" s="890"/>
      <c r="G21" s="114" t="s">
        <v>660</v>
      </c>
      <c r="H21" s="1858"/>
      <c r="I21" s="927"/>
      <c r="J21" s="927"/>
      <c r="K21" s="927"/>
      <c r="L21" s="1159"/>
      <c r="M21" s="1140"/>
      <c r="N21" s="1140"/>
      <c r="O21" s="1132"/>
      <c r="P21" s="1056"/>
      <c r="Q21" s="1058"/>
      <c r="R21" s="967"/>
      <c r="S21" s="251"/>
      <c r="T21" s="280"/>
      <c r="U21" s="285"/>
      <c r="V21" s="284"/>
    </row>
    <row r="22" spans="1:22" ht="15" x14ac:dyDescent="0.25">
      <c r="A22" s="852"/>
      <c r="B22" s="1150"/>
      <c r="C22" s="1151"/>
      <c r="D22" s="1152"/>
      <c r="E22" s="1164"/>
      <c r="F22" s="890"/>
      <c r="G22" s="114" t="s">
        <v>661</v>
      </c>
      <c r="H22" s="1858"/>
      <c r="I22" s="927"/>
      <c r="J22" s="927"/>
      <c r="K22" s="927"/>
      <c r="L22" s="1159"/>
      <c r="M22" s="1140"/>
      <c r="N22" s="1140"/>
      <c r="O22" s="1130"/>
      <c r="P22" s="1756"/>
      <c r="Q22" s="1736"/>
      <c r="R22" s="1737"/>
      <c r="S22" s="251"/>
      <c r="T22" s="280"/>
      <c r="U22" s="285"/>
      <c r="V22" s="284"/>
    </row>
    <row r="23" spans="1:22" ht="63.75" x14ac:dyDescent="0.25">
      <c r="A23" s="852">
        <v>4</v>
      </c>
      <c r="B23" s="1150"/>
      <c r="C23" s="1151"/>
      <c r="D23" s="1152"/>
      <c r="E23" s="1164"/>
      <c r="F23" s="890" t="s">
        <v>662</v>
      </c>
      <c r="G23" s="114" t="s">
        <v>663</v>
      </c>
      <c r="H23" s="1104">
        <v>1</v>
      </c>
      <c r="I23" s="1156"/>
      <c r="J23" s="1156"/>
      <c r="K23" s="1156"/>
      <c r="L23" s="57" t="s">
        <v>664</v>
      </c>
      <c r="M23" s="1140">
        <v>0</v>
      </c>
      <c r="N23" s="1140">
        <v>0</v>
      </c>
      <c r="O23" s="1133">
        <v>1</v>
      </c>
      <c r="P23" s="1055">
        <f t="shared" si="0"/>
        <v>1</v>
      </c>
      <c r="Q23" s="1057">
        <f t="shared" si="1"/>
        <v>0</v>
      </c>
      <c r="R23" s="1059" t="str">
        <f>IF(H23&lt;=W$17,"T",IF(H23&lt;$W$17,"R",IF(H23&gt;=$W$17,"P")))</f>
        <v>P</v>
      </c>
      <c r="S23" s="251"/>
      <c r="T23" s="280"/>
      <c r="U23" s="285"/>
      <c r="V23" s="284"/>
    </row>
    <row r="24" spans="1:22" ht="51" x14ac:dyDescent="0.25">
      <c r="A24" s="852"/>
      <c r="B24" s="1150"/>
      <c r="C24" s="1151"/>
      <c r="D24" s="1152"/>
      <c r="E24" s="1164"/>
      <c r="F24" s="890"/>
      <c r="G24" s="114" t="s">
        <v>665</v>
      </c>
      <c r="H24" s="1104"/>
      <c r="I24" s="1157"/>
      <c r="J24" s="1157"/>
      <c r="K24" s="1156"/>
      <c r="L24" s="57" t="s">
        <v>666</v>
      </c>
      <c r="M24" s="1140"/>
      <c r="N24" s="1140"/>
      <c r="O24" s="1134"/>
      <c r="P24" s="1756"/>
      <c r="Q24" s="1736"/>
      <c r="R24" s="1737"/>
      <c r="S24" s="251"/>
      <c r="T24" s="280" t="s">
        <v>609</v>
      </c>
      <c r="U24" s="285" t="s">
        <v>614</v>
      </c>
      <c r="V24" s="284"/>
    </row>
    <row r="25" spans="1:22" ht="90" thickBot="1" x14ac:dyDescent="0.3">
      <c r="A25" s="173">
        <v>5</v>
      </c>
      <c r="B25" s="1153"/>
      <c r="C25" s="1154"/>
      <c r="D25" s="1155"/>
      <c r="E25" s="1165"/>
      <c r="F25" s="292" t="s">
        <v>667</v>
      </c>
      <c r="G25" s="292" t="s">
        <v>668</v>
      </c>
      <c r="H25" s="293">
        <v>1</v>
      </c>
      <c r="I25" s="294"/>
      <c r="J25" s="294"/>
      <c r="K25" s="294"/>
      <c r="L25" s="174" t="s">
        <v>669</v>
      </c>
      <c r="M25" s="295">
        <v>0</v>
      </c>
      <c r="N25" s="295">
        <v>0</v>
      </c>
      <c r="O25" s="296">
        <v>1</v>
      </c>
      <c r="P25" s="197">
        <f t="shared" si="0"/>
        <v>1</v>
      </c>
      <c r="Q25" s="198">
        <f t="shared" si="1"/>
        <v>0</v>
      </c>
      <c r="R25" s="248" t="str">
        <f>IF(H25&lt;=W$17,"T",IF(H25&lt;$W$17,"R",IF(H25&gt;=$W$17,"P")))</f>
        <v>P</v>
      </c>
      <c r="S25" s="251"/>
      <c r="T25" s="280"/>
      <c r="U25" s="285"/>
      <c r="V25" s="284"/>
    </row>
    <row r="26" spans="1:22" x14ac:dyDescent="0.2">
      <c r="P26" s="1859"/>
      <c r="Q26" s="1859"/>
      <c r="R26" s="1859"/>
      <c r="S26" s="95"/>
      <c r="T26" s="95"/>
    </row>
    <row r="27" spans="1:22" x14ac:dyDescent="0.2">
      <c r="A27" s="97"/>
      <c r="B27" s="97"/>
      <c r="C27" s="97"/>
      <c r="D27" s="97"/>
      <c r="E27" s="97"/>
      <c r="F27" s="97"/>
      <c r="G27" s="97"/>
      <c r="H27" s="97"/>
      <c r="I27" s="97"/>
      <c r="J27" s="97"/>
      <c r="K27" s="97"/>
      <c r="L27" s="97"/>
      <c r="M27" s="97"/>
      <c r="N27" s="97"/>
      <c r="O27" s="97"/>
      <c r="P27" s="1860"/>
      <c r="Q27" s="1860"/>
      <c r="R27" s="1860"/>
      <c r="S27" s="95"/>
      <c r="T27" s="95"/>
    </row>
    <row r="28" spans="1:22" x14ac:dyDescent="0.2">
      <c r="A28" s="97"/>
      <c r="B28" s="97"/>
      <c r="C28" s="97"/>
      <c r="D28" s="97"/>
      <c r="E28" s="97"/>
      <c r="F28" s="97"/>
      <c r="G28" s="97"/>
      <c r="H28" s="97"/>
      <c r="I28" s="97"/>
      <c r="J28" s="97"/>
      <c r="K28" s="97"/>
      <c r="L28" s="97"/>
      <c r="M28" s="97"/>
      <c r="N28" s="97"/>
      <c r="O28" s="97"/>
      <c r="S28" s="95"/>
      <c r="T28" s="95"/>
    </row>
    <row r="29" spans="1:22" x14ac:dyDescent="0.2">
      <c r="A29" s="129" t="s">
        <v>78</v>
      </c>
      <c r="B29" s="129"/>
      <c r="C29" s="129"/>
      <c r="D29" s="129"/>
      <c r="E29" s="129"/>
      <c r="F29" s="129"/>
      <c r="G29" s="97"/>
      <c r="H29" s="97"/>
      <c r="I29" s="97"/>
      <c r="J29" s="97"/>
      <c r="K29" s="97"/>
      <c r="L29" s="97"/>
      <c r="M29" s="97"/>
      <c r="N29" s="97"/>
      <c r="O29" s="97"/>
      <c r="S29" s="95"/>
      <c r="T29" s="95"/>
    </row>
    <row r="30" spans="1:22" x14ac:dyDescent="0.2">
      <c r="A30" s="97"/>
      <c r="B30" s="97"/>
      <c r="C30" s="97"/>
      <c r="D30" s="97"/>
      <c r="E30" s="97"/>
      <c r="F30" s="97"/>
      <c r="G30" s="97"/>
      <c r="H30" s="97"/>
      <c r="I30" s="97"/>
      <c r="J30" s="97"/>
      <c r="K30" s="97"/>
      <c r="L30" s="97"/>
      <c r="M30" s="97"/>
      <c r="N30" s="97"/>
      <c r="O30" s="97"/>
      <c r="S30" s="95"/>
      <c r="T30" s="95"/>
    </row>
    <row r="31" spans="1:22" x14ac:dyDescent="0.2">
      <c r="A31" s="132"/>
      <c r="B31" s="133"/>
      <c r="C31" s="133"/>
      <c r="D31" s="133"/>
      <c r="E31" s="133"/>
      <c r="F31" s="133"/>
      <c r="G31" s="133"/>
      <c r="H31" s="133"/>
      <c r="I31" s="133"/>
      <c r="J31" s="133"/>
      <c r="K31" s="133"/>
      <c r="L31" s="133"/>
      <c r="M31" s="133"/>
      <c r="N31" s="133"/>
      <c r="O31" s="133"/>
      <c r="S31" s="95"/>
      <c r="T31" s="95"/>
    </row>
    <row r="32" spans="1:22" x14ac:dyDescent="0.2">
      <c r="A32" s="132"/>
      <c r="B32" s="133"/>
      <c r="C32" s="133"/>
      <c r="D32" s="133"/>
      <c r="E32" s="133"/>
      <c r="F32" s="133"/>
      <c r="G32" s="133"/>
      <c r="H32" s="133"/>
      <c r="I32" s="133"/>
      <c r="J32" s="133"/>
      <c r="K32" s="133"/>
      <c r="L32" s="133"/>
      <c r="M32" s="133"/>
      <c r="N32" s="133"/>
      <c r="O32" s="133"/>
      <c r="S32" s="95"/>
      <c r="T32" s="95"/>
    </row>
    <row r="33" spans="1:20" x14ac:dyDescent="0.2">
      <c r="A33" s="132"/>
      <c r="B33" s="133"/>
      <c r="C33" s="133"/>
      <c r="D33" s="133"/>
      <c r="E33" s="133"/>
      <c r="F33" s="133"/>
      <c r="G33" s="133"/>
      <c r="H33" s="133"/>
      <c r="I33" s="133"/>
      <c r="J33" s="133"/>
      <c r="K33" s="133"/>
      <c r="L33" s="133"/>
      <c r="M33" s="133"/>
      <c r="N33" s="133"/>
      <c r="O33" s="133"/>
      <c r="S33" s="95"/>
      <c r="T33" s="95"/>
    </row>
    <row r="34" spans="1:20" x14ac:dyDescent="0.2">
      <c r="A34" s="132"/>
      <c r="B34" s="133"/>
      <c r="C34" s="133"/>
      <c r="D34" s="133"/>
      <c r="E34" s="133"/>
      <c r="F34" s="133"/>
      <c r="G34" s="133"/>
      <c r="H34" s="133"/>
      <c r="I34" s="133"/>
      <c r="J34" s="133"/>
      <c r="K34" s="133"/>
      <c r="L34" s="133"/>
      <c r="M34" s="133"/>
      <c r="N34" s="133"/>
      <c r="O34" s="133"/>
    </row>
    <row r="35" spans="1:20" x14ac:dyDescent="0.2">
      <c r="A35" s="132"/>
      <c r="B35" s="133"/>
      <c r="C35" s="133"/>
      <c r="D35" s="133"/>
      <c r="E35" s="133"/>
      <c r="F35" s="133"/>
      <c r="G35" s="133"/>
      <c r="H35" s="133"/>
      <c r="I35" s="133"/>
      <c r="J35" s="133"/>
      <c r="K35" s="133"/>
      <c r="L35" s="133"/>
      <c r="M35" s="133"/>
      <c r="N35" s="133"/>
      <c r="O35" s="133"/>
    </row>
    <row r="36" spans="1:20" x14ac:dyDescent="0.2">
      <c r="A36" s="132"/>
      <c r="B36" s="133"/>
      <c r="C36" s="133"/>
      <c r="D36" s="133"/>
      <c r="E36" s="133"/>
      <c r="F36" s="133"/>
      <c r="G36" s="133"/>
      <c r="H36" s="133"/>
      <c r="I36" s="133"/>
      <c r="J36" s="133"/>
      <c r="K36" s="133"/>
      <c r="L36" s="133"/>
      <c r="M36" s="133"/>
      <c r="N36" s="133"/>
      <c r="O36" s="133"/>
    </row>
    <row r="37" spans="1:20" x14ac:dyDescent="0.2">
      <c r="A37" s="132"/>
      <c r="B37" s="133"/>
      <c r="C37" s="133"/>
      <c r="D37" s="133"/>
      <c r="E37" s="133"/>
      <c r="F37" s="133"/>
      <c r="G37" s="133"/>
      <c r="H37" s="133"/>
      <c r="I37" s="133"/>
      <c r="J37" s="133"/>
      <c r="K37" s="133"/>
      <c r="L37" s="133"/>
      <c r="M37" s="133"/>
      <c r="N37" s="133"/>
      <c r="O37" s="133"/>
    </row>
    <row r="38" spans="1:20" x14ac:dyDescent="0.2">
      <c r="A38" s="132"/>
      <c r="B38" s="133"/>
      <c r="C38" s="133"/>
      <c r="D38" s="133"/>
      <c r="E38" s="133"/>
      <c r="F38" s="133"/>
      <c r="G38" s="133"/>
      <c r="H38" s="133"/>
      <c r="I38" s="133"/>
      <c r="J38" s="133"/>
      <c r="K38" s="133"/>
      <c r="L38" s="133"/>
      <c r="M38" s="133"/>
      <c r="N38" s="133"/>
      <c r="O38" s="133"/>
    </row>
    <row r="39" spans="1:20" x14ac:dyDescent="0.2">
      <c r="A39" s="132"/>
      <c r="B39" s="133"/>
      <c r="C39" s="133"/>
      <c r="D39" s="133"/>
      <c r="E39" s="133"/>
      <c r="F39" s="133"/>
      <c r="G39" s="133"/>
      <c r="H39" s="133"/>
      <c r="I39" s="133"/>
      <c r="J39" s="133"/>
      <c r="K39" s="133"/>
      <c r="L39" s="133"/>
      <c r="M39" s="133"/>
      <c r="N39" s="133"/>
      <c r="O39" s="133"/>
    </row>
    <row r="40" spans="1:20" x14ac:dyDescent="0.2">
      <c r="A40" s="132"/>
      <c r="B40" s="133"/>
      <c r="C40" s="133"/>
      <c r="D40" s="133"/>
      <c r="E40" s="133"/>
      <c r="F40" s="133"/>
      <c r="G40" s="133"/>
      <c r="H40" s="133"/>
      <c r="I40" s="133"/>
      <c r="J40" s="133"/>
      <c r="K40" s="133"/>
      <c r="L40" s="133"/>
      <c r="M40" s="133"/>
      <c r="N40" s="133"/>
      <c r="O40" s="133"/>
    </row>
    <row r="41" spans="1:20" x14ac:dyDescent="0.2">
      <c r="A41" s="132"/>
      <c r="B41" s="133"/>
      <c r="C41" s="133"/>
      <c r="D41" s="133"/>
      <c r="E41" s="133"/>
      <c r="F41" s="133"/>
      <c r="G41" s="133"/>
      <c r="H41" s="133"/>
      <c r="I41" s="133"/>
      <c r="J41" s="133"/>
      <c r="K41" s="133"/>
      <c r="L41" s="133"/>
      <c r="M41" s="133"/>
      <c r="N41" s="133"/>
      <c r="O41" s="133"/>
    </row>
  </sheetData>
  <mergeCells count="71">
    <mergeCell ref="A2:G4"/>
    <mergeCell ref="M2:T2"/>
    <mergeCell ref="M3:T4"/>
    <mergeCell ref="A6:G6"/>
    <mergeCell ref="M6:T6"/>
    <mergeCell ref="A14:A15"/>
    <mergeCell ref="E14:E15"/>
    <mergeCell ref="G14:G15"/>
    <mergeCell ref="A7:G7"/>
    <mergeCell ref="M7:T7"/>
    <mergeCell ref="A8:G8"/>
    <mergeCell ref="M8:T8"/>
    <mergeCell ref="A9:G9"/>
    <mergeCell ref="M9:T9"/>
    <mergeCell ref="A11:T11"/>
    <mergeCell ref="L14:L15"/>
    <mergeCell ref="M14:M15"/>
    <mergeCell ref="N14:N15"/>
    <mergeCell ref="M17:M18"/>
    <mergeCell ref="H14:K14"/>
    <mergeCell ref="K17:K18"/>
    <mergeCell ref="L17:L18"/>
    <mergeCell ref="F17:F18"/>
    <mergeCell ref="G17:G18"/>
    <mergeCell ref="A17:A18"/>
    <mergeCell ref="E17:E25"/>
    <mergeCell ref="A23:A24"/>
    <mergeCell ref="A20:A22"/>
    <mergeCell ref="F20:F22"/>
    <mergeCell ref="H17:H18"/>
    <mergeCell ref="I17:I18"/>
    <mergeCell ref="J17:J18"/>
    <mergeCell ref="J23:J24"/>
    <mergeCell ref="N23:N24"/>
    <mergeCell ref="K23:K24"/>
    <mergeCell ref="M23:M24"/>
    <mergeCell ref="H20:H22"/>
    <mergeCell ref="I20:I22"/>
    <mergeCell ref="J20:J22"/>
    <mergeCell ref="K20:K22"/>
    <mergeCell ref="L20:L22"/>
    <mergeCell ref="B14:D15"/>
    <mergeCell ref="B17:D25"/>
    <mergeCell ref="F23:F24"/>
    <mergeCell ref="H23:H24"/>
    <mergeCell ref="I23:I24"/>
    <mergeCell ref="F14:F15"/>
    <mergeCell ref="U2:Z2"/>
    <mergeCell ref="U3:Z3"/>
    <mergeCell ref="U4:Z4"/>
    <mergeCell ref="M20:M22"/>
    <mergeCell ref="N20:N22"/>
    <mergeCell ref="N17:N18"/>
    <mergeCell ref="P17:P18"/>
    <mergeCell ref="Q17:Q18"/>
    <mergeCell ref="R17:R18"/>
    <mergeCell ref="P20:P22"/>
    <mergeCell ref="Q20:Q22"/>
    <mergeCell ref="R20:R22"/>
    <mergeCell ref="O17:O18"/>
    <mergeCell ref="O20:O22"/>
    <mergeCell ref="O23:O24"/>
    <mergeCell ref="P13:V13"/>
    <mergeCell ref="S14:S15"/>
    <mergeCell ref="O14:O15"/>
    <mergeCell ref="P14:R14"/>
    <mergeCell ref="T14:T15"/>
    <mergeCell ref="V14:V15"/>
    <mergeCell ref="P23:P24"/>
    <mergeCell ref="Q23:Q24"/>
    <mergeCell ref="R23:R24"/>
  </mergeCells>
  <conditionalFormatting sqref="R17 R19:R20 R23 R25">
    <cfRule type="iconSet" priority="25">
      <iconSet iconSet="3Symbols2">
        <cfvo type="percent" val="0"/>
        <cfvo type="percent" val="0.74"/>
        <cfvo type="percent" val="0.85"/>
      </iconSet>
    </cfRule>
    <cfRule type="containsText" dxfId="69" priority="26" stopIfTrue="1" operator="containsText" text="P">
      <formula>NOT(ISERROR(SEARCH("P",R17)))</formula>
    </cfRule>
    <cfRule type="containsText" dxfId="68" priority="27" stopIfTrue="1" operator="containsText" text="R">
      <formula>NOT(ISERROR(SEARCH("R",R17)))</formula>
    </cfRule>
    <cfRule type="containsText" dxfId="67" priority="28" operator="containsText" text="T">
      <formula>NOT(ISERROR(SEARCH("T",R17)))</formula>
    </cfRule>
  </conditionalFormatting>
  <pageMargins left="0.7" right="0.7" top="0.75" bottom="0.75" header="0.3" footer="0.3"/>
  <pageSetup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BE2867-B0C1-4269-A4A6-FCC58E3C6833}">
  <dimension ref="A1:W22"/>
  <sheetViews>
    <sheetView topLeftCell="F10" zoomScale="64" zoomScaleNormal="64" workbookViewId="0">
      <selection activeCell="O12" sqref="O12:W22"/>
    </sheetView>
  </sheetViews>
  <sheetFormatPr baseColWidth="10" defaultRowHeight="15" x14ac:dyDescent="0.25"/>
  <cols>
    <col min="1" max="1" width="6" bestFit="1" customWidth="1"/>
    <col min="2" max="2" width="16.7109375" bestFit="1" customWidth="1"/>
    <col min="3" max="3" width="15.7109375" bestFit="1" customWidth="1"/>
    <col min="4" max="4" width="57.42578125" customWidth="1"/>
    <col min="5" max="5" width="6.7109375" customWidth="1"/>
    <col min="6" max="6" width="54.7109375" customWidth="1"/>
    <col min="7" max="7" width="8.28515625" customWidth="1"/>
    <col min="8" max="9" width="6.140625" customWidth="1"/>
    <col min="10" max="10" width="7" customWidth="1"/>
    <col min="11" max="12" width="51" customWidth="1"/>
    <col min="13" max="13" width="21.42578125" customWidth="1"/>
    <col min="14" max="14" width="22.85546875" customWidth="1"/>
    <col min="15" max="16" width="22" customWidth="1"/>
    <col min="17" max="17" width="24" customWidth="1"/>
    <col min="18" max="18" width="20.85546875" customWidth="1"/>
    <col min="19" max="19" width="24" customWidth="1"/>
  </cols>
  <sheetData>
    <row r="1" spans="1:23" ht="16.5" thickBot="1" x14ac:dyDescent="0.3">
      <c r="A1" s="1196"/>
      <c r="B1" s="1197"/>
      <c r="C1" s="1197"/>
      <c r="D1" s="1197"/>
      <c r="E1" s="1197"/>
      <c r="F1" s="1198"/>
      <c r="G1" s="1205" t="s">
        <v>0</v>
      </c>
      <c r="H1" s="1206"/>
      <c r="I1" s="1206"/>
      <c r="J1" s="1206"/>
      <c r="K1" s="1206"/>
      <c r="L1" s="1206"/>
      <c r="M1" s="1206"/>
      <c r="N1" s="1206"/>
      <c r="O1" s="1207"/>
      <c r="P1" s="1208" t="s">
        <v>1</v>
      </c>
      <c r="Q1" s="1209"/>
      <c r="R1" s="1209"/>
      <c r="S1" s="1210"/>
    </row>
    <row r="2" spans="1:23" ht="16.5" thickBot="1" x14ac:dyDescent="0.3">
      <c r="A2" s="1199"/>
      <c r="B2" s="1200"/>
      <c r="C2" s="1200"/>
      <c r="D2" s="1200"/>
      <c r="E2" s="1200"/>
      <c r="F2" s="1201"/>
      <c r="G2" s="1211" t="s">
        <v>670</v>
      </c>
      <c r="H2" s="1212"/>
      <c r="I2" s="1212"/>
      <c r="J2" s="1212"/>
      <c r="K2" s="1212"/>
      <c r="L2" s="1212"/>
      <c r="M2" s="1212"/>
      <c r="N2" s="1212"/>
      <c r="O2" s="1213"/>
      <c r="P2" s="1217"/>
      <c r="Q2" s="1218"/>
      <c r="R2" s="1218"/>
      <c r="S2" s="1219"/>
    </row>
    <row r="3" spans="1:23" ht="16.5" thickBot="1" x14ac:dyDescent="0.3">
      <c r="A3" s="1202"/>
      <c r="B3" s="1203"/>
      <c r="C3" s="1203"/>
      <c r="D3" s="1203"/>
      <c r="E3" s="1203"/>
      <c r="F3" s="1204"/>
      <c r="G3" s="1214"/>
      <c r="H3" s="1215"/>
      <c r="I3" s="1215"/>
      <c r="J3" s="1215"/>
      <c r="K3" s="1215"/>
      <c r="L3" s="1215"/>
      <c r="M3" s="1215"/>
      <c r="N3" s="1215"/>
      <c r="O3" s="1216"/>
      <c r="P3" s="1220" t="s">
        <v>4</v>
      </c>
      <c r="Q3" s="1221"/>
      <c r="R3" s="1221"/>
      <c r="S3" s="1222"/>
    </row>
    <row r="4" spans="1:23" x14ac:dyDescent="0.25">
      <c r="K4" s="297"/>
      <c r="L4" s="297"/>
      <c r="M4" s="297"/>
      <c r="N4" s="298"/>
      <c r="O4" s="298"/>
      <c r="P4" s="298"/>
      <c r="Q4" s="298"/>
      <c r="R4" s="298"/>
      <c r="S4" s="298"/>
    </row>
    <row r="5" spans="1:23" x14ac:dyDescent="0.25">
      <c r="A5" s="1178" t="s">
        <v>5</v>
      </c>
      <c r="B5" s="1178"/>
      <c r="C5" s="1178"/>
      <c r="D5" s="1178"/>
      <c r="E5" s="1178"/>
      <c r="F5" s="1178"/>
      <c r="G5" s="1193" t="s">
        <v>671</v>
      </c>
      <c r="H5" s="1194"/>
      <c r="I5" s="1194"/>
      <c r="J5" s="1194"/>
      <c r="K5" s="1194"/>
      <c r="L5" s="1194"/>
      <c r="M5" s="1194"/>
      <c r="N5" s="1194"/>
      <c r="O5" s="1195"/>
      <c r="P5" s="298"/>
      <c r="Q5" s="298"/>
      <c r="R5" s="298"/>
      <c r="S5" s="298"/>
    </row>
    <row r="6" spans="1:23" x14ac:dyDescent="0.25">
      <c r="A6" s="1178" t="s">
        <v>7</v>
      </c>
      <c r="B6" s="1178"/>
      <c r="C6" s="1178"/>
      <c r="D6" s="1178"/>
      <c r="E6" s="1178"/>
      <c r="F6" s="1178"/>
      <c r="G6" s="1193">
        <v>2026</v>
      </c>
      <c r="H6" s="1194"/>
      <c r="I6" s="1194"/>
      <c r="J6" s="1194"/>
      <c r="K6" s="1194"/>
      <c r="L6" s="1194"/>
      <c r="M6" s="1194"/>
      <c r="N6" s="1194"/>
      <c r="O6" s="1195"/>
      <c r="P6" s="298"/>
      <c r="Q6" s="298"/>
      <c r="R6" s="298"/>
      <c r="S6" s="298"/>
    </row>
    <row r="7" spans="1:23" x14ac:dyDescent="0.25">
      <c r="A7" s="1178" t="s">
        <v>8</v>
      </c>
      <c r="B7" s="1178"/>
      <c r="C7" s="1178"/>
      <c r="D7" s="1178"/>
      <c r="E7" s="1178"/>
      <c r="F7" s="1178"/>
      <c r="G7" s="1179">
        <v>46023</v>
      </c>
      <c r="H7" s="1180"/>
      <c r="I7" s="1180"/>
      <c r="J7" s="1180"/>
      <c r="K7" s="1180"/>
      <c r="L7" s="1180"/>
      <c r="M7" s="1180"/>
      <c r="N7" s="1180"/>
      <c r="O7" s="1181"/>
      <c r="P7" s="298"/>
      <c r="Q7" s="298"/>
      <c r="R7" s="298"/>
      <c r="S7" s="298"/>
    </row>
    <row r="8" spans="1:23" x14ac:dyDescent="0.25">
      <c r="A8" s="1178" t="s">
        <v>10</v>
      </c>
      <c r="B8" s="1178"/>
      <c r="C8" s="1178"/>
      <c r="D8" s="1178"/>
      <c r="E8" s="1178"/>
      <c r="F8" s="1178"/>
      <c r="G8" s="1179">
        <v>46112</v>
      </c>
      <c r="H8" s="1180"/>
      <c r="I8" s="1180"/>
      <c r="J8" s="1180"/>
      <c r="K8" s="1180"/>
      <c r="L8" s="1180"/>
      <c r="M8" s="1180"/>
      <c r="N8" s="1180"/>
      <c r="O8" s="1181"/>
      <c r="P8" s="298"/>
      <c r="Q8" s="298"/>
      <c r="R8" s="298"/>
      <c r="S8" s="298"/>
    </row>
    <row r="9" spans="1:23" x14ac:dyDescent="0.25">
      <c r="A9" s="299"/>
      <c r="B9" s="299"/>
      <c r="C9" s="299"/>
      <c r="D9" s="299"/>
      <c r="E9" s="299"/>
      <c r="F9" s="299"/>
      <c r="G9" s="299"/>
      <c r="H9" s="299"/>
      <c r="I9" s="299"/>
      <c r="J9" s="299"/>
      <c r="K9" s="297"/>
      <c r="L9" s="297"/>
      <c r="M9" s="297"/>
      <c r="N9" s="297"/>
      <c r="O9" s="297"/>
      <c r="P9" s="298"/>
      <c r="Q9" s="298"/>
      <c r="R9" s="298"/>
      <c r="S9" s="298"/>
    </row>
    <row r="10" spans="1:23" ht="31.5" customHeight="1" x14ac:dyDescent="0.25">
      <c r="A10" s="1861" t="s">
        <v>12</v>
      </c>
      <c r="B10" s="1861"/>
      <c r="C10" s="1861"/>
      <c r="D10" s="1861"/>
      <c r="E10" s="1861"/>
      <c r="F10" s="1861"/>
      <c r="G10" s="1861"/>
      <c r="H10" s="1861"/>
      <c r="I10" s="1861"/>
      <c r="J10" s="1861"/>
      <c r="K10" s="1861"/>
      <c r="L10" s="1861"/>
      <c r="M10" s="1861"/>
      <c r="N10" s="1861"/>
      <c r="O10" s="1861"/>
      <c r="P10" s="1861"/>
      <c r="Q10" s="1861"/>
      <c r="R10" s="1861"/>
      <c r="S10" s="1861"/>
      <c r="T10" s="1861"/>
      <c r="U10" s="1861"/>
      <c r="V10" s="1861"/>
      <c r="W10" s="1861"/>
    </row>
    <row r="11" spans="1:23" x14ac:dyDescent="0.25">
      <c r="A11" s="1861"/>
      <c r="B11" s="1861"/>
      <c r="C11" s="1861"/>
      <c r="D11" s="1861"/>
      <c r="E11" s="1861"/>
      <c r="F11" s="1861"/>
      <c r="G11" s="1861"/>
      <c r="H11" s="1861"/>
      <c r="I11" s="1861"/>
      <c r="J11" s="1861"/>
      <c r="K11" s="1861"/>
      <c r="L11" s="1861"/>
      <c r="M11" s="1861"/>
      <c r="N11" s="1861"/>
      <c r="O11" s="1861"/>
      <c r="P11" s="1861"/>
      <c r="Q11" s="1861"/>
      <c r="R11" s="1861"/>
      <c r="S11" s="1861"/>
      <c r="T11" s="1861"/>
      <c r="U11" s="1861"/>
      <c r="V11" s="1861"/>
      <c r="W11" s="1861"/>
    </row>
    <row r="12" spans="1:23" ht="26.25" x14ac:dyDescent="0.25">
      <c r="A12" s="1871" t="s">
        <v>13</v>
      </c>
      <c r="B12" s="1871"/>
      <c r="C12" s="1871"/>
      <c r="D12" s="1871"/>
      <c r="E12" s="1871"/>
      <c r="F12" s="1871"/>
      <c r="G12" s="1871"/>
      <c r="H12" s="1871"/>
      <c r="I12" s="1871"/>
      <c r="J12" s="1871"/>
      <c r="K12" s="1871"/>
      <c r="L12" s="1871"/>
      <c r="M12" s="1871"/>
      <c r="N12" s="1871"/>
      <c r="O12" s="1862" t="s">
        <v>672</v>
      </c>
      <c r="P12" s="1862"/>
      <c r="Q12" s="1862"/>
      <c r="R12" s="1862"/>
      <c r="S12" s="1862"/>
      <c r="T12" s="1862"/>
      <c r="U12" s="1862"/>
      <c r="V12" s="1862"/>
      <c r="W12" s="1862"/>
    </row>
    <row r="13" spans="1:23" ht="81" customHeight="1" x14ac:dyDescent="0.25">
      <c r="A13" s="1872" t="s">
        <v>15</v>
      </c>
      <c r="B13" s="1872" t="s">
        <v>16</v>
      </c>
      <c r="C13" s="1872" t="s">
        <v>80</v>
      </c>
      <c r="D13" s="1872" t="s">
        <v>18</v>
      </c>
      <c r="E13" s="1872"/>
      <c r="F13" s="1873" t="s">
        <v>19</v>
      </c>
      <c r="G13" s="1872" t="s">
        <v>20</v>
      </c>
      <c r="H13" s="1872"/>
      <c r="I13" s="1872"/>
      <c r="J13" s="1872"/>
      <c r="K13" s="1874" t="s">
        <v>21</v>
      </c>
      <c r="L13" s="1874" t="s">
        <v>648</v>
      </c>
      <c r="M13" s="1874" t="s">
        <v>22</v>
      </c>
      <c r="N13" s="1874" t="s">
        <v>23</v>
      </c>
      <c r="O13" s="1863" t="s">
        <v>24</v>
      </c>
      <c r="P13" s="1864" t="s">
        <v>25</v>
      </c>
      <c r="Q13" s="1864"/>
      <c r="R13" s="1864"/>
      <c r="S13" s="1880" t="s">
        <v>1254</v>
      </c>
      <c r="T13" s="1880" t="s">
        <v>27</v>
      </c>
      <c r="U13" s="1880" t="s">
        <v>29</v>
      </c>
      <c r="V13" s="1878" t="s">
        <v>28</v>
      </c>
      <c r="W13" s="1878" t="s">
        <v>29</v>
      </c>
    </row>
    <row r="14" spans="1:23" x14ac:dyDescent="0.25">
      <c r="A14" s="1872"/>
      <c r="B14" s="1872"/>
      <c r="C14" s="1872"/>
      <c r="D14" s="1872"/>
      <c r="E14" s="1872"/>
      <c r="F14" s="1873"/>
      <c r="G14" s="1875" t="s">
        <v>30</v>
      </c>
      <c r="H14" s="1875" t="s">
        <v>31</v>
      </c>
      <c r="I14" s="1875" t="s">
        <v>32</v>
      </c>
      <c r="J14" s="1875" t="s">
        <v>33</v>
      </c>
      <c r="K14" s="1874"/>
      <c r="L14" s="1874"/>
      <c r="M14" s="1874"/>
      <c r="N14" s="1874"/>
      <c r="O14" s="1863"/>
      <c r="P14" s="1866" t="s">
        <v>34</v>
      </c>
      <c r="Q14" s="1865" t="s">
        <v>35</v>
      </c>
      <c r="R14" s="1865" t="s">
        <v>36</v>
      </c>
      <c r="S14" s="1170"/>
      <c r="T14" s="1170"/>
      <c r="U14" s="1170"/>
      <c r="V14" s="1879"/>
      <c r="W14" s="1879"/>
    </row>
    <row r="15" spans="1:23" ht="15.75" customHeight="1" x14ac:dyDescent="0.25">
      <c r="A15" s="1867"/>
      <c r="B15" s="1867"/>
      <c r="C15" s="1867"/>
      <c r="D15" s="1867"/>
      <c r="E15" s="1867"/>
      <c r="F15" s="1867"/>
      <c r="G15" s="1867"/>
      <c r="H15" s="1867"/>
      <c r="I15" s="1867"/>
      <c r="J15" s="1867"/>
      <c r="K15" s="1867"/>
      <c r="L15" s="1867"/>
      <c r="M15" s="1867"/>
      <c r="N15" s="1867"/>
      <c r="O15" s="1867"/>
      <c r="P15" s="1867"/>
      <c r="Q15" s="1867"/>
      <c r="R15" s="1867"/>
      <c r="S15" s="1867"/>
      <c r="T15" s="1867"/>
      <c r="U15" s="1867"/>
      <c r="V15" s="251"/>
      <c r="W15" s="251"/>
    </row>
    <row r="16" spans="1:23" ht="97.5" customHeight="1" x14ac:dyDescent="0.25">
      <c r="A16" s="301">
        <v>1</v>
      </c>
      <c r="B16" s="788" t="s">
        <v>673</v>
      </c>
      <c r="C16" s="1052" t="s">
        <v>674</v>
      </c>
      <c r="D16" s="1876" t="s">
        <v>675</v>
      </c>
      <c r="E16" s="1876"/>
      <c r="F16" s="302" t="s">
        <v>676</v>
      </c>
      <c r="G16" s="303">
        <v>1</v>
      </c>
      <c r="H16" s="304"/>
      <c r="I16" s="285"/>
      <c r="J16" s="285"/>
      <c r="K16" s="305" t="s">
        <v>677</v>
      </c>
      <c r="L16" s="285" t="s">
        <v>678</v>
      </c>
      <c r="M16" s="306">
        <v>300000</v>
      </c>
      <c r="N16" s="307">
        <v>0</v>
      </c>
      <c r="O16" s="308">
        <v>1</v>
      </c>
      <c r="P16" s="1868">
        <f t="shared" ref="P16:P22" si="0">IF(O16&lt;1,O16-AVERAGE(I16:L16),O16-(SUM(I16:L16)))</f>
        <v>1</v>
      </c>
      <c r="Q16" s="1869">
        <f t="shared" ref="Q16:Q22" si="1">IF(O16&lt;1,(AVERAGE(I16:L16)/O16),SUM(I16:L16)/O16)</f>
        <v>0</v>
      </c>
      <c r="R16" s="1870" t="str">
        <f>IF(G16&lt;=W$17,"T",IF(G16&lt;$W$17,"R",IF(G16&gt;=$W$17,"P")))</f>
        <v>P</v>
      </c>
      <c r="S16" s="285"/>
      <c r="T16" s="285"/>
      <c r="U16" s="285"/>
      <c r="V16" s="281"/>
      <c r="W16" s="257"/>
    </row>
    <row r="17" spans="1:23" ht="70.5" customHeight="1" x14ac:dyDescent="0.25">
      <c r="A17" s="301">
        <v>2</v>
      </c>
      <c r="B17" s="788"/>
      <c r="C17" s="1052"/>
      <c r="D17" s="1877" t="s">
        <v>679</v>
      </c>
      <c r="E17" s="1877"/>
      <c r="F17" s="309" t="s">
        <v>680</v>
      </c>
      <c r="G17" s="303">
        <v>1</v>
      </c>
      <c r="H17" s="304"/>
      <c r="I17" s="304"/>
      <c r="J17" s="304"/>
      <c r="K17" s="285" t="s">
        <v>681</v>
      </c>
      <c r="L17" s="285" t="s">
        <v>682</v>
      </c>
      <c r="M17" s="285"/>
      <c r="N17" s="307">
        <v>0</v>
      </c>
      <c r="O17" s="308">
        <v>1</v>
      </c>
      <c r="P17" s="1868">
        <f t="shared" si="0"/>
        <v>1</v>
      </c>
      <c r="Q17" s="1869">
        <f t="shared" si="1"/>
        <v>0</v>
      </c>
      <c r="R17" s="1870" t="str">
        <f t="shared" ref="R17:R22" si="2">IF(G17&lt;=W$17,"T",IF(G17&lt;$W$17,"R",IF(G17&gt;=$W$17,"P")))</f>
        <v>P</v>
      </c>
      <c r="S17" s="308"/>
      <c r="T17" s="310" t="s">
        <v>683</v>
      </c>
      <c r="U17" s="285"/>
      <c r="V17" s="283"/>
      <c r="W17" s="251"/>
    </row>
    <row r="18" spans="1:23" ht="70.5" customHeight="1" x14ac:dyDescent="0.25">
      <c r="A18" s="301">
        <v>3</v>
      </c>
      <c r="B18" s="788"/>
      <c r="C18" s="1052"/>
      <c r="D18" s="1877" t="s">
        <v>684</v>
      </c>
      <c r="E18" s="1877"/>
      <c r="F18" s="309" t="s">
        <v>685</v>
      </c>
      <c r="G18" s="303">
        <v>1</v>
      </c>
      <c r="H18" s="304"/>
      <c r="I18" s="304"/>
      <c r="J18" s="304"/>
      <c r="K18" s="285" t="s">
        <v>681</v>
      </c>
      <c r="L18" s="285" t="s">
        <v>686</v>
      </c>
      <c r="M18" s="285">
        <v>0</v>
      </c>
      <c r="N18" s="307">
        <v>0</v>
      </c>
      <c r="O18" s="308">
        <v>1</v>
      </c>
      <c r="P18" s="1868">
        <f t="shared" si="0"/>
        <v>1</v>
      </c>
      <c r="Q18" s="1869">
        <f t="shared" si="1"/>
        <v>0</v>
      </c>
      <c r="R18" s="1870" t="str">
        <f t="shared" si="2"/>
        <v>P</v>
      </c>
      <c r="S18" s="308"/>
      <c r="T18" s="310" t="s">
        <v>687</v>
      </c>
      <c r="U18" s="285"/>
      <c r="V18" s="283"/>
      <c r="W18" s="251"/>
    </row>
    <row r="19" spans="1:23" ht="58.5" customHeight="1" x14ac:dyDescent="0.25">
      <c r="A19" s="301">
        <v>4</v>
      </c>
      <c r="B19" s="788"/>
      <c r="C19" s="1052"/>
      <c r="D19" s="1877" t="s">
        <v>688</v>
      </c>
      <c r="E19" s="1877"/>
      <c r="F19" s="309" t="s">
        <v>689</v>
      </c>
      <c r="G19" s="303">
        <v>1</v>
      </c>
      <c r="H19" s="304"/>
      <c r="I19" s="304"/>
      <c r="J19" s="304"/>
      <c r="K19" s="285" t="s">
        <v>681</v>
      </c>
      <c r="L19" s="311" t="s">
        <v>690</v>
      </c>
      <c r="M19" s="285">
        <v>0</v>
      </c>
      <c r="N19" s="307">
        <v>0</v>
      </c>
      <c r="O19" s="308">
        <v>1</v>
      </c>
      <c r="P19" s="1868">
        <f t="shared" si="0"/>
        <v>1</v>
      </c>
      <c r="Q19" s="1869">
        <f t="shared" si="1"/>
        <v>0</v>
      </c>
      <c r="R19" s="1870" t="str">
        <f t="shared" si="2"/>
        <v>P</v>
      </c>
      <c r="S19" s="308"/>
      <c r="T19" s="310" t="s">
        <v>691</v>
      </c>
      <c r="U19" s="285"/>
      <c r="V19" s="285"/>
      <c r="W19" s="251"/>
    </row>
    <row r="20" spans="1:23" ht="66" customHeight="1" x14ac:dyDescent="0.25">
      <c r="A20" s="301">
        <v>5</v>
      </c>
      <c r="B20" s="788"/>
      <c r="C20" s="1052"/>
      <c r="D20" s="1877" t="s">
        <v>692</v>
      </c>
      <c r="E20" s="1877"/>
      <c r="F20" s="309" t="s">
        <v>693</v>
      </c>
      <c r="G20" s="303">
        <v>1</v>
      </c>
      <c r="H20" s="304"/>
      <c r="I20" s="304"/>
      <c r="J20" s="304"/>
      <c r="K20" s="285" t="s">
        <v>694</v>
      </c>
      <c r="L20" s="311" t="s">
        <v>695</v>
      </c>
      <c r="M20" s="285">
        <v>0</v>
      </c>
      <c r="N20" s="307">
        <v>0</v>
      </c>
      <c r="O20" s="308">
        <v>1</v>
      </c>
      <c r="P20" s="1868">
        <f t="shared" si="0"/>
        <v>1</v>
      </c>
      <c r="Q20" s="1869">
        <f t="shared" si="1"/>
        <v>0</v>
      </c>
      <c r="R20" s="1870" t="str">
        <f t="shared" si="2"/>
        <v>P</v>
      </c>
      <c r="S20" s="308"/>
      <c r="T20" s="310" t="s">
        <v>696</v>
      </c>
      <c r="U20" s="285"/>
      <c r="V20" s="285"/>
      <c r="W20" s="251"/>
    </row>
    <row r="21" spans="1:23" ht="80.25" customHeight="1" x14ac:dyDescent="0.25">
      <c r="A21" s="301">
        <v>6</v>
      </c>
      <c r="B21" s="788"/>
      <c r="C21" s="1052"/>
      <c r="D21" s="1877" t="s">
        <v>697</v>
      </c>
      <c r="E21" s="1877"/>
      <c r="F21" s="309" t="s">
        <v>698</v>
      </c>
      <c r="G21" s="303">
        <v>1</v>
      </c>
      <c r="H21" s="304"/>
      <c r="I21" s="304"/>
      <c r="J21" s="304"/>
      <c r="K21" s="285" t="s">
        <v>681</v>
      </c>
      <c r="L21" s="285" t="s">
        <v>699</v>
      </c>
      <c r="M21" s="312">
        <v>0</v>
      </c>
      <c r="N21" s="307">
        <v>0</v>
      </c>
      <c r="O21" s="308">
        <v>1</v>
      </c>
      <c r="P21" s="1868">
        <f t="shared" si="0"/>
        <v>1</v>
      </c>
      <c r="Q21" s="1869">
        <f t="shared" si="1"/>
        <v>0</v>
      </c>
      <c r="R21" s="1870" t="str">
        <f t="shared" si="2"/>
        <v>P</v>
      </c>
      <c r="S21" s="308"/>
      <c r="T21" s="310" t="s">
        <v>700</v>
      </c>
      <c r="U21" s="285"/>
      <c r="V21" s="285"/>
      <c r="W21" s="251"/>
    </row>
    <row r="22" spans="1:23" ht="80.25" customHeight="1" x14ac:dyDescent="0.25">
      <c r="A22" s="301">
        <v>7</v>
      </c>
      <c r="B22" s="788"/>
      <c r="C22" s="1052"/>
      <c r="D22" s="1877" t="s">
        <v>701</v>
      </c>
      <c r="E22" s="1877"/>
      <c r="F22" s="309" t="s">
        <v>702</v>
      </c>
      <c r="G22" s="303">
        <v>1</v>
      </c>
      <c r="H22" s="304"/>
      <c r="I22" s="304"/>
      <c r="J22" s="304"/>
      <c r="K22" s="285" t="s">
        <v>681</v>
      </c>
      <c r="L22" s="285" t="s">
        <v>703</v>
      </c>
      <c r="M22" s="285">
        <v>0</v>
      </c>
      <c r="N22" s="307">
        <v>0</v>
      </c>
      <c r="O22" s="308">
        <v>1</v>
      </c>
      <c r="P22" s="1868">
        <f t="shared" si="0"/>
        <v>1</v>
      </c>
      <c r="Q22" s="1869">
        <f t="shared" si="1"/>
        <v>0</v>
      </c>
      <c r="R22" s="1870" t="str">
        <f t="shared" si="2"/>
        <v>P</v>
      </c>
      <c r="S22" s="308"/>
      <c r="T22" s="310" t="s">
        <v>704</v>
      </c>
      <c r="U22" s="285"/>
      <c r="V22" s="285"/>
      <c r="W22" s="251"/>
    </row>
  </sheetData>
  <mergeCells count="43">
    <mergeCell ref="W13:W14"/>
    <mergeCell ref="O12:W12"/>
    <mergeCell ref="A10:W11"/>
    <mergeCell ref="S13:S14"/>
    <mergeCell ref="T13:T14"/>
    <mergeCell ref="U13:U14"/>
    <mergeCell ref="V13:V14"/>
    <mergeCell ref="P13:R13"/>
    <mergeCell ref="A1:F3"/>
    <mergeCell ref="G1:O1"/>
    <mergeCell ref="P1:S1"/>
    <mergeCell ref="G2:O3"/>
    <mergeCell ref="P2:S2"/>
    <mergeCell ref="P3:S3"/>
    <mergeCell ref="A5:F5"/>
    <mergeCell ref="G5:O5"/>
    <mergeCell ref="A6:F6"/>
    <mergeCell ref="G6:O6"/>
    <mergeCell ref="A7:F7"/>
    <mergeCell ref="G7:O7"/>
    <mergeCell ref="A13:A14"/>
    <mergeCell ref="B13:B14"/>
    <mergeCell ref="C13:C14"/>
    <mergeCell ref="D13:E14"/>
    <mergeCell ref="F13:F14"/>
    <mergeCell ref="A8:F8"/>
    <mergeCell ref="G8:O8"/>
    <mergeCell ref="A12:N12"/>
    <mergeCell ref="B16:B22"/>
    <mergeCell ref="C16:C22"/>
    <mergeCell ref="D16:E16"/>
    <mergeCell ref="D17:E17"/>
    <mergeCell ref="D18:E18"/>
    <mergeCell ref="D19:E19"/>
    <mergeCell ref="D20:E20"/>
    <mergeCell ref="D21:E21"/>
    <mergeCell ref="D22:E22"/>
    <mergeCell ref="G13:J13"/>
    <mergeCell ref="K13:K14"/>
    <mergeCell ref="L13:L14"/>
    <mergeCell ref="M13:M14"/>
    <mergeCell ref="N13:N14"/>
    <mergeCell ref="O13:O14"/>
  </mergeCells>
  <conditionalFormatting sqref="R16:R22">
    <cfRule type="iconSet" priority="37">
      <iconSet iconSet="3Symbols2">
        <cfvo type="percent" val="0"/>
        <cfvo type="percent" val="0.74"/>
        <cfvo type="percent" val="0.85"/>
      </iconSet>
    </cfRule>
    <cfRule type="containsText" dxfId="66" priority="38" stopIfTrue="1" operator="containsText" text="P">
      <formula>NOT(ISERROR(SEARCH("P",R16)))</formula>
    </cfRule>
    <cfRule type="containsText" dxfId="65" priority="39" stopIfTrue="1" operator="containsText" text="R">
      <formula>NOT(ISERROR(SEARCH("R",R16)))</formula>
    </cfRule>
    <cfRule type="containsText" dxfId="64" priority="40" operator="containsText" text="T">
      <formula>NOT(ISERROR(SEARCH("T",R16)))</formula>
    </cfRule>
  </conditionalFormatting>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FADF26-C82F-47B1-B2BF-9FD0ED369C9B}">
  <sheetPr>
    <pageSetUpPr fitToPage="1"/>
  </sheetPr>
  <dimension ref="A5:I99"/>
  <sheetViews>
    <sheetView view="pageBreakPreview" topLeftCell="B63" zoomScale="80" zoomScaleNormal="93" zoomScaleSheetLayoutView="80" workbookViewId="0">
      <selection activeCell="B28" sqref="B28:B31"/>
    </sheetView>
  </sheetViews>
  <sheetFormatPr baseColWidth="10" defaultColWidth="11.42578125" defaultRowHeight="14.25" x14ac:dyDescent="0.2"/>
  <cols>
    <col min="1" max="1" width="34" style="1707" customWidth="1"/>
    <col min="2" max="2" width="125.42578125" style="316" bestFit="1" customWidth="1"/>
    <col min="3" max="3" width="17.85546875" style="316" customWidth="1"/>
    <col min="4" max="4" width="2.5703125" style="316" customWidth="1"/>
    <col min="5" max="5" width="92" style="316" customWidth="1"/>
    <col min="6" max="6" width="22.42578125" style="316" customWidth="1"/>
    <col min="7" max="7" width="18.140625" style="326" customWidth="1"/>
    <col min="8" max="16384" width="11.42578125" style="316"/>
  </cols>
  <sheetData>
    <row r="5" spans="1:7" x14ac:dyDescent="0.2">
      <c r="A5" s="1634" t="s">
        <v>1142</v>
      </c>
      <c r="B5" s="1634"/>
      <c r="C5" s="1634"/>
      <c r="D5" s="1634"/>
      <c r="E5" s="1634"/>
      <c r="F5" s="1634"/>
      <c r="G5" s="1634"/>
    </row>
    <row r="6" spans="1:7" x14ac:dyDescent="0.2">
      <c r="A6" s="1634" t="s">
        <v>1067</v>
      </c>
      <c r="B6" s="1634"/>
      <c r="C6" s="1634"/>
      <c r="D6" s="1634"/>
      <c r="E6" s="1634"/>
      <c r="F6" s="1634"/>
      <c r="G6" s="1634"/>
    </row>
    <row r="7" spans="1:7" x14ac:dyDescent="0.2">
      <c r="A7" s="1635" t="s">
        <v>1141</v>
      </c>
      <c r="B7" s="1635"/>
      <c r="C7" s="1635"/>
      <c r="D7" s="1635"/>
      <c r="E7" s="1635"/>
      <c r="F7" s="1635"/>
      <c r="G7" s="1635"/>
    </row>
    <row r="8" spans="1:7" ht="30.75" customHeight="1" x14ac:dyDescent="0.2">
      <c r="A8" s="1636" t="s">
        <v>1068</v>
      </c>
      <c r="B8" s="1637" t="s">
        <v>1069</v>
      </c>
      <c r="C8" s="1636" t="s">
        <v>1070</v>
      </c>
      <c r="D8" s="1638"/>
      <c r="E8" s="1639" t="s">
        <v>1071</v>
      </c>
      <c r="F8" s="1636" t="s">
        <v>1072</v>
      </c>
      <c r="G8" s="1637" t="s">
        <v>1073</v>
      </c>
    </row>
    <row r="9" spans="1:7" x14ac:dyDescent="0.2">
      <c r="A9" s="1640" t="s">
        <v>1074</v>
      </c>
      <c r="B9" s="1641" t="s">
        <v>38</v>
      </c>
      <c r="C9" s="1642">
        <v>1</v>
      </c>
      <c r="D9" s="1643"/>
      <c r="E9" s="1641" t="s">
        <v>1075</v>
      </c>
      <c r="F9" s="1644">
        <f>AVERAGE(C9+C44+C81)/3</f>
        <v>0.97333333333333327</v>
      </c>
      <c r="G9" s="1644">
        <v>0.03</v>
      </c>
    </row>
    <row r="10" spans="1:7" x14ac:dyDescent="0.2">
      <c r="A10" s="1645"/>
      <c r="B10" s="1646" t="s">
        <v>50</v>
      </c>
      <c r="C10" s="1642">
        <v>1</v>
      </c>
      <c r="D10" s="1643"/>
      <c r="E10" s="1647" t="s">
        <v>1077</v>
      </c>
      <c r="F10" s="1644">
        <v>0.55000000000000004</v>
      </c>
      <c r="G10" s="1644">
        <v>0.06</v>
      </c>
    </row>
    <row r="11" spans="1:7" x14ac:dyDescent="0.2">
      <c r="A11" s="1645"/>
      <c r="B11" s="1646" t="s">
        <v>60</v>
      </c>
      <c r="C11" s="1642">
        <v>1</v>
      </c>
      <c r="D11" s="1643"/>
      <c r="E11" s="1647" t="s">
        <v>1078</v>
      </c>
      <c r="F11" s="1644">
        <f>AVERAGE(C11+C18)/2</f>
        <v>0.94500000000000006</v>
      </c>
      <c r="G11" s="1644">
        <v>0.05</v>
      </c>
    </row>
    <row r="12" spans="1:7" ht="28.5" x14ac:dyDescent="0.2">
      <c r="A12" s="1645"/>
      <c r="B12" s="1654" t="s">
        <v>61</v>
      </c>
      <c r="C12" s="1642">
        <v>1</v>
      </c>
      <c r="D12" s="1643"/>
      <c r="E12" s="1648" t="s">
        <v>1079</v>
      </c>
      <c r="F12" s="1644">
        <f>AVERAGE(C12)/1</f>
        <v>1</v>
      </c>
      <c r="G12" s="1649"/>
    </row>
    <row r="13" spans="1:7" ht="18.75" customHeight="1" x14ac:dyDescent="0.2">
      <c r="A13" s="1645"/>
      <c r="B13" s="1720" t="s">
        <v>60</v>
      </c>
      <c r="C13" s="1718">
        <v>1</v>
      </c>
      <c r="D13" s="1643"/>
      <c r="E13" s="1647" t="s">
        <v>1080</v>
      </c>
      <c r="F13" s="1644">
        <f>AVERAGE(C13+C45+C47+C49+C81+C83)/6</f>
        <v>0.79333333333333333</v>
      </c>
      <c r="G13" s="1650">
        <v>0.21</v>
      </c>
    </row>
    <row r="14" spans="1:7" x14ac:dyDescent="0.2">
      <c r="A14" s="1645"/>
      <c r="B14" s="1721"/>
      <c r="C14" s="1719"/>
      <c r="D14" s="1643"/>
      <c r="E14" s="1647" t="s">
        <v>1082</v>
      </c>
      <c r="F14" s="1644">
        <f>AVERAGE(C14+C29+C57)/3</f>
        <v>0.33333333333333331</v>
      </c>
      <c r="G14" s="1650"/>
    </row>
    <row r="15" spans="1:7" x14ac:dyDescent="0.2">
      <c r="A15" s="1645"/>
      <c r="B15" s="1716" t="s">
        <v>69</v>
      </c>
      <c r="C15" s="1718">
        <v>1</v>
      </c>
      <c r="D15" s="1643"/>
      <c r="E15" s="1648" t="s">
        <v>1083</v>
      </c>
      <c r="F15" s="1644">
        <f>AVERAGE(C15)/1</f>
        <v>1</v>
      </c>
      <c r="G15" s="1644">
        <v>1</v>
      </c>
    </row>
    <row r="16" spans="1:7" x14ac:dyDescent="0.2">
      <c r="A16" s="1651"/>
      <c r="B16" s="1717"/>
      <c r="C16" s="1719"/>
      <c r="D16" s="1643"/>
      <c r="E16" s="1648" t="s">
        <v>1084</v>
      </c>
      <c r="F16" s="1644" t="e">
        <f>AVERAGE(C16)/1</f>
        <v>#DIV/0!</v>
      </c>
      <c r="G16" s="1649"/>
    </row>
    <row r="17" spans="1:7" x14ac:dyDescent="0.2">
      <c r="A17" s="1652"/>
      <c r="B17" s="1643"/>
      <c r="C17" s="1653"/>
      <c r="D17" s="1643"/>
      <c r="E17" s="1654" t="s">
        <v>1085</v>
      </c>
      <c r="F17" s="1644">
        <f>AVERAGE(C20+C89)/2</f>
        <v>1</v>
      </c>
      <c r="G17" s="1650"/>
    </row>
    <row r="18" spans="1:7" ht="20.25" customHeight="1" x14ac:dyDescent="0.2">
      <c r="A18" s="1640" t="s">
        <v>1086</v>
      </c>
      <c r="B18" s="1646" t="s">
        <v>1087</v>
      </c>
      <c r="C18" s="1642">
        <v>0.89</v>
      </c>
      <c r="D18" s="1643"/>
      <c r="E18" s="1654" t="s">
        <v>1088</v>
      </c>
      <c r="F18" s="1644">
        <f>AVERAGE(C21)/1</f>
        <v>1</v>
      </c>
      <c r="G18" s="1650"/>
    </row>
    <row r="19" spans="1:7" x14ac:dyDescent="0.2">
      <c r="A19" s="1645"/>
      <c r="B19" s="1646" t="s">
        <v>1081</v>
      </c>
      <c r="C19" s="1642">
        <v>1</v>
      </c>
      <c r="D19" s="1643"/>
      <c r="E19" s="1654" t="s">
        <v>1089</v>
      </c>
      <c r="F19" s="1644">
        <f>AVERAGE(C78)/1</f>
        <v>0.83</v>
      </c>
      <c r="G19" s="1644">
        <v>0.17</v>
      </c>
    </row>
    <row r="20" spans="1:7" x14ac:dyDescent="0.2">
      <c r="A20" s="1645"/>
      <c r="B20" s="1654" t="s">
        <v>1085</v>
      </c>
      <c r="C20" s="1642">
        <v>1</v>
      </c>
      <c r="D20" s="1643"/>
      <c r="E20" s="1654" t="s">
        <v>1090</v>
      </c>
      <c r="F20" s="1644">
        <f>AVERAGE(C35+C42)/2</f>
        <v>1</v>
      </c>
      <c r="G20" s="1655"/>
    </row>
    <row r="21" spans="1:7" ht="24" customHeight="1" x14ac:dyDescent="0.2">
      <c r="A21" s="1651"/>
      <c r="B21" s="1654" t="s">
        <v>1091</v>
      </c>
      <c r="C21" s="1642">
        <v>1</v>
      </c>
      <c r="D21" s="1643"/>
      <c r="E21" s="1656" t="s">
        <v>1092</v>
      </c>
      <c r="F21" s="1650">
        <f>AVERAGE(C37+C39)/2</f>
        <v>1</v>
      </c>
      <c r="G21" s="1650"/>
    </row>
    <row r="22" spans="1:7" ht="30" customHeight="1" x14ac:dyDescent="0.2">
      <c r="A22" s="1652"/>
      <c r="B22" s="1643"/>
      <c r="C22" s="1653"/>
      <c r="D22" s="1643"/>
      <c r="E22" s="1657" t="s">
        <v>1093</v>
      </c>
      <c r="F22" s="1658" t="s">
        <v>1072</v>
      </c>
      <c r="G22" s="1659" t="s">
        <v>1073</v>
      </c>
    </row>
    <row r="23" spans="1:7" ht="36" customHeight="1" x14ac:dyDescent="0.65">
      <c r="A23" s="1640" t="s">
        <v>1094</v>
      </c>
      <c r="B23" s="1646" t="s">
        <v>216</v>
      </c>
      <c r="C23" s="1642">
        <v>1</v>
      </c>
      <c r="D23" s="1660"/>
      <c r="E23" s="1661" t="s">
        <v>1095</v>
      </c>
      <c r="F23" s="1644">
        <f>AVERAGE(C65+C59+C61+C63)/4</f>
        <v>1</v>
      </c>
      <c r="G23" s="1649"/>
    </row>
    <row r="24" spans="1:7" ht="29.25" customHeight="1" x14ac:dyDescent="0.2">
      <c r="A24" s="1645"/>
      <c r="B24" s="1724" t="s">
        <v>244</v>
      </c>
      <c r="C24" s="1722">
        <v>1</v>
      </c>
      <c r="D24" s="1643"/>
      <c r="E24" s="1662" t="s">
        <v>1097</v>
      </c>
      <c r="F24" s="1644">
        <f>C54</f>
        <v>1</v>
      </c>
      <c r="G24" s="1649"/>
    </row>
    <row r="25" spans="1:7" ht="15" customHeight="1" x14ac:dyDescent="0.2">
      <c r="A25" s="1645"/>
      <c r="B25" s="1725"/>
      <c r="C25" s="1727"/>
      <c r="D25" s="1643"/>
      <c r="E25" s="1663" t="s">
        <v>1098</v>
      </c>
      <c r="F25" s="1644">
        <f>AVERAGE(C52+C66)/2</f>
        <v>1</v>
      </c>
      <c r="G25" s="1644"/>
    </row>
    <row r="26" spans="1:7" ht="15" customHeight="1" x14ac:dyDescent="0.2">
      <c r="A26" s="1651"/>
      <c r="B26" s="1726"/>
      <c r="C26" s="1723"/>
      <c r="D26" s="1643"/>
      <c r="E26" s="1657" t="s">
        <v>1099</v>
      </c>
      <c r="F26" s="1664"/>
      <c r="G26" s="1659" t="s">
        <v>1073</v>
      </c>
    </row>
    <row r="27" spans="1:7" x14ac:dyDescent="0.2">
      <c r="A27" s="1665"/>
      <c r="B27" s="1643"/>
      <c r="C27" s="1653"/>
      <c r="D27" s="1643"/>
      <c r="E27" s="1666" t="s">
        <v>1100</v>
      </c>
      <c r="F27" s="1667">
        <f>AVERAGE(C69+C73+C76)/3</f>
        <v>1</v>
      </c>
      <c r="G27" s="1668"/>
    </row>
    <row r="28" spans="1:7" x14ac:dyDescent="0.2">
      <c r="A28" s="1669" t="s">
        <v>1101</v>
      </c>
      <c r="B28" s="1720" t="s">
        <v>1076</v>
      </c>
      <c r="C28" s="1729">
        <v>1</v>
      </c>
      <c r="D28" s="1643"/>
      <c r="E28" s="1648" t="s">
        <v>1102</v>
      </c>
      <c r="F28" s="1644">
        <f>AVERAGE(C24+C30+C68+C72+C75)/5</f>
        <v>0.8</v>
      </c>
      <c r="G28" s="1644"/>
    </row>
    <row r="29" spans="1:7" x14ac:dyDescent="0.2">
      <c r="A29" s="1670"/>
      <c r="B29" s="1728"/>
      <c r="C29" s="1730"/>
      <c r="D29" s="1643"/>
      <c r="E29" s="1647" t="s">
        <v>1103</v>
      </c>
      <c r="F29" s="1644">
        <f>AVERAGE(C57+C70)/2</f>
        <v>1</v>
      </c>
      <c r="G29" s="1644"/>
    </row>
    <row r="30" spans="1:7" x14ac:dyDescent="0.2">
      <c r="A30" s="1670"/>
      <c r="B30" s="1728"/>
      <c r="C30" s="1730"/>
      <c r="D30" s="1643"/>
      <c r="E30" s="1647" t="s">
        <v>1104</v>
      </c>
      <c r="F30" s="1644">
        <f>AVERAGE(C26+C31)/2</f>
        <v>0</v>
      </c>
      <c r="G30" s="1649"/>
    </row>
    <row r="31" spans="1:7" x14ac:dyDescent="0.2">
      <c r="A31" s="1671"/>
      <c r="B31" s="1721"/>
      <c r="C31" s="1731"/>
      <c r="D31" s="1643"/>
      <c r="E31" s="1647" t="s">
        <v>1105</v>
      </c>
      <c r="F31" s="1644">
        <f>AVERAGE(C51)/1</f>
        <v>1</v>
      </c>
      <c r="G31" s="1672"/>
    </row>
    <row r="32" spans="1:7" x14ac:dyDescent="0.2">
      <c r="A32" s="1665"/>
      <c r="B32" s="1643"/>
      <c r="C32" s="1653"/>
      <c r="D32" s="1643"/>
      <c r="F32" s="1673"/>
    </row>
    <row r="33" spans="1:9" ht="15.75" x14ac:dyDescent="0.2">
      <c r="A33" s="1674" t="s">
        <v>1106</v>
      </c>
      <c r="B33" s="1646" t="s">
        <v>1076</v>
      </c>
      <c r="C33" s="1642">
        <v>0.9</v>
      </c>
      <c r="D33" s="1643"/>
      <c r="E33" s="1675" t="s">
        <v>1107</v>
      </c>
      <c r="F33" s="1676" t="e">
        <f>AVERAGE(F9:F32)</f>
        <v>#DIV/0!</v>
      </c>
      <c r="G33" s="1677"/>
      <c r="H33" s="1678"/>
      <c r="I33" s="1679"/>
    </row>
    <row r="34" spans="1:9" x14ac:dyDescent="0.2">
      <c r="A34" s="1665"/>
      <c r="B34" s="1643"/>
      <c r="C34" s="1680"/>
      <c r="D34" s="1643"/>
    </row>
    <row r="35" spans="1:9" ht="16.5" customHeight="1" x14ac:dyDescent="0.2">
      <c r="A35" s="1681" t="s">
        <v>1108</v>
      </c>
      <c r="B35" s="1654" t="s">
        <v>1109</v>
      </c>
      <c r="C35" s="1642">
        <v>1</v>
      </c>
      <c r="D35" s="1643"/>
    </row>
    <row r="36" spans="1:9" x14ac:dyDescent="0.2">
      <c r="A36" s="1665"/>
      <c r="B36" s="1643"/>
      <c r="C36" s="1680"/>
      <c r="D36" s="1643"/>
    </row>
    <row r="37" spans="1:9" ht="29.25" customHeight="1" x14ac:dyDescent="0.2">
      <c r="A37" s="1674" t="s">
        <v>1110</v>
      </c>
      <c r="B37" s="1682" t="s">
        <v>1111</v>
      </c>
      <c r="C37" s="1642">
        <v>1</v>
      </c>
      <c r="D37" s="1643"/>
    </row>
    <row r="38" spans="1:9" x14ac:dyDescent="0.2">
      <c r="A38" s="1665"/>
      <c r="B38" s="1643"/>
      <c r="C38" s="1680"/>
      <c r="D38" s="1643"/>
    </row>
    <row r="39" spans="1:9" ht="28.5" x14ac:dyDescent="0.2">
      <c r="A39" s="1683" t="s">
        <v>1112</v>
      </c>
      <c r="B39" s="1682" t="s">
        <v>1111</v>
      </c>
      <c r="C39" s="1642">
        <v>1</v>
      </c>
      <c r="D39" s="1643"/>
    </row>
    <row r="40" spans="1:9" x14ac:dyDescent="0.2">
      <c r="A40" s="1684"/>
      <c r="B40" s="1643"/>
      <c r="C40" s="1680"/>
      <c r="D40" s="1643"/>
    </row>
    <row r="41" spans="1:9" ht="30.75" customHeight="1" x14ac:dyDescent="0.2">
      <c r="A41" s="1636" t="s">
        <v>1068</v>
      </c>
      <c r="B41" s="1637" t="s">
        <v>1069</v>
      </c>
      <c r="C41" s="1636" t="s">
        <v>1070</v>
      </c>
      <c r="D41" s="1643"/>
    </row>
    <row r="42" spans="1:9" x14ac:dyDescent="0.2">
      <c r="A42" s="1683" t="s">
        <v>1113</v>
      </c>
      <c r="B42" s="1654" t="s">
        <v>1109</v>
      </c>
      <c r="C42" s="1642">
        <v>1</v>
      </c>
      <c r="D42" s="1643"/>
    </row>
    <row r="43" spans="1:9" x14ac:dyDescent="0.2">
      <c r="A43" s="1684"/>
      <c r="B43" s="1643"/>
      <c r="C43" s="1680"/>
      <c r="D43" s="1643"/>
    </row>
    <row r="44" spans="1:9" ht="18.75" customHeight="1" x14ac:dyDescent="0.2">
      <c r="A44" s="1683" t="s">
        <v>251</v>
      </c>
      <c r="B44" s="1682" t="s">
        <v>83</v>
      </c>
      <c r="C44" s="1642">
        <v>1</v>
      </c>
      <c r="D44" s="1643"/>
    </row>
    <row r="45" spans="1:9" x14ac:dyDescent="0.2">
      <c r="A45" s="1685"/>
      <c r="B45" s="1646" t="s">
        <v>1114</v>
      </c>
      <c r="C45" s="1644"/>
      <c r="D45" s="1643"/>
    </row>
    <row r="46" spans="1:9" ht="9.75" customHeight="1" x14ac:dyDescent="0.25">
      <c r="A46" s="1684"/>
      <c r="B46" s="1643"/>
      <c r="C46" s="1680"/>
      <c r="D46" s="1643"/>
      <c r="E46" s="202"/>
      <c r="F46" s="202"/>
      <c r="G46" s="1686"/>
    </row>
    <row r="47" spans="1:9" x14ac:dyDescent="0.2">
      <c r="A47" s="1683" t="s">
        <v>1115</v>
      </c>
      <c r="B47" s="1646" t="s">
        <v>1114</v>
      </c>
      <c r="C47" s="1642">
        <v>0.97</v>
      </c>
      <c r="D47" s="1643"/>
    </row>
    <row r="48" spans="1:9" ht="19.5" customHeight="1" x14ac:dyDescent="0.2">
      <c r="A48" s="1684"/>
      <c r="B48" s="1643"/>
      <c r="C48" s="1680"/>
      <c r="D48" s="1643"/>
    </row>
    <row r="49" spans="1:8" x14ac:dyDescent="0.2">
      <c r="A49" s="1683" t="s">
        <v>1116</v>
      </c>
      <c r="B49" s="1646" t="s">
        <v>1114</v>
      </c>
      <c r="C49" s="1642">
        <v>1</v>
      </c>
      <c r="D49" s="1643"/>
    </row>
    <row r="50" spans="1:8" x14ac:dyDescent="0.2">
      <c r="A50" s="1684"/>
      <c r="B50" s="1643"/>
      <c r="C50" s="1643"/>
      <c r="D50" s="1643"/>
    </row>
    <row r="51" spans="1:8" ht="18" customHeight="1" x14ac:dyDescent="0.2">
      <c r="A51" s="1687" t="s">
        <v>546</v>
      </c>
      <c r="B51" s="1647" t="s">
        <v>1117</v>
      </c>
      <c r="C51" s="1642">
        <v>1</v>
      </c>
      <c r="D51" s="1643"/>
    </row>
    <row r="52" spans="1:8" x14ac:dyDescent="0.2">
      <c r="A52" s="1688"/>
      <c r="B52" s="1689" t="s">
        <v>1118</v>
      </c>
      <c r="C52" s="1642">
        <v>1</v>
      </c>
      <c r="D52" s="1643"/>
    </row>
    <row r="53" spans="1:8" x14ac:dyDescent="0.2">
      <c r="A53" s="1684"/>
      <c r="B53" s="1643"/>
      <c r="C53" s="1643"/>
      <c r="D53" s="1643"/>
    </row>
    <row r="54" spans="1:8" ht="12.75" customHeight="1" x14ac:dyDescent="0.2">
      <c r="A54" s="1681" t="s">
        <v>1119</v>
      </c>
      <c r="B54" s="1689" t="s">
        <v>1120</v>
      </c>
      <c r="C54" s="1642">
        <v>1</v>
      </c>
      <c r="D54" s="1643"/>
    </row>
    <row r="55" spans="1:8" x14ac:dyDescent="0.2">
      <c r="A55" s="1684"/>
      <c r="B55" s="1643"/>
      <c r="C55" s="1690"/>
      <c r="D55" s="1643"/>
    </row>
    <row r="56" spans="1:8" ht="32.25" customHeight="1" x14ac:dyDescent="0.2">
      <c r="A56" s="1687" t="s">
        <v>647</v>
      </c>
      <c r="B56" s="1646" t="s">
        <v>1081</v>
      </c>
      <c r="C56" s="1642">
        <v>1</v>
      </c>
      <c r="D56" s="1643"/>
    </row>
    <row r="57" spans="1:8" ht="18" customHeight="1" x14ac:dyDescent="0.2">
      <c r="A57" s="1688"/>
      <c r="B57" s="1646" t="s">
        <v>216</v>
      </c>
      <c r="C57" s="1642">
        <v>1</v>
      </c>
      <c r="D57" s="1643"/>
    </row>
    <row r="58" spans="1:8" ht="15" customHeight="1" x14ac:dyDescent="0.2">
      <c r="A58" s="1665"/>
      <c r="B58" s="1643"/>
      <c r="C58" s="1643"/>
      <c r="D58" s="1643"/>
    </row>
    <row r="59" spans="1:8" ht="28.5" customHeight="1" x14ac:dyDescent="0.25">
      <c r="A59" s="1674" t="s">
        <v>1121</v>
      </c>
      <c r="B59" s="1663" t="s">
        <v>1122</v>
      </c>
      <c r="C59" s="1691">
        <v>1</v>
      </c>
      <c r="D59" s="1643"/>
      <c r="H59" s="202"/>
    </row>
    <row r="60" spans="1:8" x14ac:dyDescent="0.2">
      <c r="A60" s="1665"/>
      <c r="B60" s="1692"/>
      <c r="C60" s="1643"/>
      <c r="D60" s="1643"/>
    </row>
    <row r="61" spans="1:8" ht="30.75" customHeight="1" x14ac:dyDescent="0.2">
      <c r="A61" s="1674" t="s">
        <v>1123</v>
      </c>
      <c r="B61" s="1663" t="s">
        <v>1122</v>
      </c>
      <c r="C61" s="1642">
        <v>1</v>
      </c>
      <c r="D61" s="1643"/>
    </row>
    <row r="62" spans="1:8" x14ac:dyDescent="0.2">
      <c r="A62" s="1665"/>
      <c r="B62" s="1692"/>
      <c r="C62" s="1643"/>
      <c r="D62" s="1643"/>
    </row>
    <row r="63" spans="1:8" ht="28.5" x14ac:dyDescent="0.2">
      <c r="A63" s="1674" t="s">
        <v>1124</v>
      </c>
      <c r="B63" s="1663" t="s">
        <v>1122</v>
      </c>
      <c r="C63" s="1642">
        <v>1</v>
      </c>
      <c r="D63" s="1643"/>
    </row>
    <row r="64" spans="1:8" ht="15" customHeight="1" x14ac:dyDescent="0.2">
      <c r="A64" s="1665"/>
      <c r="B64" s="1643"/>
      <c r="C64" s="1643"/>
      <c r="D64" s="1643"/>
    </row>
    <row r="65" spans="1:4" ht="28.5" x14ac:dyDescent="0.2">
      <c r="A65" s="1687" t="s">
        <v>1125</v>
      </c>
      <c r="B65" s="1689" t="s">
        <v>1122</v>
      </c>
      <c r="C65" s="1642">
        <v>1</v>
      </c>
      <c r="D65" s="1643"/>
    </row>
    <row r="66" spans="1:4" x14ac:dyDescent="0.2">
      <c r="A66" s="1688"/>
      <c r="B66" s="1689" t="s">
        <v>1118</v>
      </c>
      <c r="C66" s="1642">
        <v>1</v>
      </c>
      <c r="D66" s="1643"/>
    </row>
    <row r="67" spans="1:4" x14ac:dyDescent="0.2">
      <c r="A67" s="1684"/>
      <c r="B67" s="1643"/>
      <c r="C67" s="1643"/>
      <c r="D67" s="1643"/>
    </row>
    <row r="68" spans="1:4" ht="21" customHeight="1" x14ac:dyDescent="0.2">
      <c r="A68" s="1640" t="s">
        <v>1126</v>
      </c>
      <c r="B68" s="1648" t="s">
        <v>1096</v>
      </c>
      <c r="C68" s="1642">
        <v>1</v>
      </c>
      <c r="D68" s="1643"/>
    </row>
    <row r="69" spans="1:4" x14ac:dyDescent="0.2">
      <c r="A69" s="1645"/>
      <c r="B69" s="1648" t="s">
        <v>1127</v>
      </c>
      <c r="C69" s="1642">
        <v>1</v>
      </c>
      <c r="D69" s="1643"/>
    </row>
    <row r="70" spans="1:4" x14ac:dyDescent="0.2">
      <c r="A70" s="1651"/>
      <c r="B70" s="1682" t="s">
        <v>216</v>
      </c>
      <c r="C70" s="1693">
        <v>1</v>
      </c>
      <c r="D70" s="1643"/>
    </row>
    <row r="71" spans="1:4" x14ac:dyDescent="0.2">
      <c r="A71" s="1684"/>
      <c r="B71" s="1643"/>
      <c r="C71" s="1643"/>
      <c r="D71" s="1643"/>
    </row>
    <row r="72" spans="1:4" ht="16.5" customHeight="1" x14ac:dyDescent="0.2">
      <c r="A72" s="1687" t="s">
        <v>1128</v>
      </c>
      <c r="B72" s="1648" t="s">
        <v>1096</v>
      </c>
      <c r="C72" s="1642">
        <v>1</v>
      </c>
      <c r="D72" s="1643"/>
    </row>
    <row r="73" spans="1:4" x14ac:dyDescent="0.2">
      <c r="A73" s="1688"/>
      <c r="B73" s="1648" t="s">
        <v>1127</v>
      </c>
      <c r="C73" s="1642">
        <v>1</v>
      </c>
      <c r="D73" s="1643"/>
    </row>
    <row r="74" spans="1:4" x14ac:dyDescent="0.2">
      <c r="A74" s="1684"/>
      <c r="B74" s="1643"/>
      <c r="C74" s="1643"/>
      <c r="D74" s="1643"/>
    </row>
    <row r="75" spans="1:4" ht="14.25" customHeight="1" x14ac:dyDescent="0.2">
      <c r="A75" s="1687" t="s">
        <v>1129</v>
      </c>
      <c r="B75" s="1648" t="s">
        <v>1096</v>
      </c>
      <c r="C75" s="1642">
        <v>1</v>
      </c>
      <c r="D75" s="1643"/>
    </row>
    <row r="76" spans="1:4" ht="28.5" customHeight="1" x14ac:dyDescent="0.2">
      <c r="A76" s="1688"/>
      <c r="B76" s="1648" t="s">
        <v>1127</v>
      </c>
      <c r="C76" s="1642">
        <v>1</v>
      </c>
      <c r="D76" s="1643"/>
    </row>
    <row r="77" spans="1:4" x14ac:dyDescent="0.2">
      <c r="A77" s="1694"/>
      <c r="B77" s="1695"/>
      <c r="C77" s="1653"/>
      <c r="D77" s="1643"/>
    </row>
    <row r="78" spans="1:4" x14ac:dyDescent="0.2">
      <c r="A78" s="1674" t="s">
        <v>1130</v>
      </c>
      <c r="B78" s="1654" t="s">
        <v>1131</v>
      </c>
      <c r="C78" s="1642">
        <v>0.83</v>
      </c>
      <c r="D78" s="1643"/>
    </row>
    <row r="79" spans="1:4" ht="31.5" customHeight="1" x14ac:dyDescent="0.2">
      <c r="A79" s="1636" t="s">
        <v>1068</v>
      </c>
      <c r="B79" s="1637" t="s">
        <v>1069</v>
      </c>
      <c r="C79" s="1636" t="s">
        <v>1070</v>
      </c>
      <c r="D79" s="1643"/>
    </row>
    <row r="80" spans="1:4" ht="31.5" customHeight="1" x14ac:dyDescent="0.2">
      <c r="A80" s="1696" t="s">
        <v>1132</v>
      </c>
      <c r="B80" s="1641" t="s">
        <v>83</v>
      </c>
      <c r="C80" s="1693">
        <v>1</v>
      </c>
      <c r="D80" s="1643"/>
    </row>
    <row r="81" spans="1:4" ht="19.5" customHeight="1" x14ac:dyDescent="0.2">
      <c r="A81" s="1697"/>
      <c r="B81" s="1646" t="s">
        <v>1114</v>
      </c>
      <c r="C81" s="1642">
        <v>0.92</v>
      </c>
      <c r="D81" s="1643"/>
    </row>
    <row r="82" spans="1:4" ht="15.75" customHeight="1" x14ac:dyDescent="0.2">
      <c r="A82" s="1665"/>
      <c r="B82" s="1643"/>
      <c r="C82" s="1690"/>
      <c r="D82" s="1643"/>
    </row>
    <row r="83" spans="1:4" x14ac:dyDescent="0.2">
      <c r="A83" s="1674" t="s">
        <v>1133</v>
      </c>
      <c r="B83" s="1646" t="s">
        <v>1114</v>
      </c>
      <c r="C83" s="1693">
        <v>0.87</v>
      </c>
      <c r="D83" s="1643"/>
    </row>
    <row r="84" spans="1:4" x14ac:dyDescent="0.2">
      <c r="A84" s="1665"/>
      <c r="B84" s="1643"/>
      <c r="C84" s="1643"/>
      <c r="D84" s="1643"/>
    </row>
    <row r="85" spans="1:4" ht="28.5" x14ac:dyDescent="0.2">
      <c r="A85" s="1674" t="s">
        <v>1134</v>
      </c>
      <c r="B85" s="1646" t="s">
        <v>1076</v>
      </c>
      <c r="C85" s="1693">
        <v>0.8</v>
      </c>
      <c r="D85" s="1643"/>
    </row>
    <row r="86" spans="1:4" x14ac:dyDescent="0.2">
      <c r="A86" s="1665"/>
      <c r="B86" s="1698"/>
      <c r="C86" s="1699"/>
      <c r="D86" s="1643"/>
    </row>
    <row r="87" spans="1:4" x14ac:dyDescent="0.2">
      <c r="A87" s="1674" t="s">
        <v>1135</v>
      </c>
      <c r="B87" s="1648" t="s">
        <v>1127</v>
      </c>
      <c r="C87" s="1693">
        <v>0.82</v>
      </c>
      <c r="D87" s="1643"/>
    </row>
    <row r="88" spans="1:4" x14ac:dyDescent="0.2">
      <c r="A88" s="1665"/>
      <c r="B88" s="1698"/>
      <c r="C88" s="1699"/>
      <c r="D88" s="1643"/>
    </row>
    <row r="89" spans="1:4" x14ac:dyDescent="0.2">
      <c r="A89" s="1700" t="s">
        <v>1136</v>
      </c>
      <c r="B89" s="1654" t="s">
        <v>1085</v>
      </c>
      <c r="C89" s="1701">
        <v>1</v>
      </c>
      <c r="D89" s="1643"/>
    </row>
    <row r="90" spans="1:4" x14ac:dyDescent="0.2">
      <c r="A90" s="1665"/>
      <c r="B90" s="1698"/>
      <c r="C90" s="1699"/>
      <c r="D90" s="1643"/>
    </row>
    <row r="91" spans="1:4" x14ac:dyDescent="0.2">
      <c r="A91" s="1674" t="s">
        <v>1137</v>
      </c>
      <c r="B91" s="1646" t="s">
        <v>1076</v>
      </c>
      <c r="C91" s="1693">
        <v>1</v>
      </c>
      <c r="D91" s="1643"/>
    </row>
    <row r="92" spans="1:4" x14ac:dyDescent="0.2">
      <c r="A92" s="1702"/>
      <c r="B92" s="1698"/>
      <c r="C92" s="1699"/>
      <c r="D92" s="1643"/>
    </row>
    <row r="94" spans="1:4" ht="31.5" customHeight="1" x14ac:dyDescent="0.2">
      <c r="A94" s="1703" t="s">
        <v>1138</v>
      </c>
      <c r="B94" s="1703"/>
    </row>
    <row r="95" spans="1:4" ht="13.5" customHeight="1" x14ac:dyDescent="0.2">
      <c r="A95" s="1704" t="s">
        <v>1139</v>
      </c>
      <c r="B95" s="1704"/>
    </row>
    <row r="96" spans="1:4" ht="28.5" x14ac:dyDescent="0.2">
      <c r="A96" s="1705" t="s">
        <v>1140</v>
      </c>
    </row>
    <row r="97" spans="1:1" x14ac:dyDescent="0.2">
      <c r="A97" s="1706"/>
    </row>
    <row r="99" spans="1:1" ht="15.75" customHeight="1" x14ac:dyDescent="0.2"/>
  </sheetData>
  <mergeCells count="24">
    <mergeCell ref="B28:B31"/>
    <mergeCell ref="C28:C31"/>
    <mergeCell ref="A75:A76"/>
    <mergeCell ref="A80:A81"/>
    <mergeCell ref="A94:B94"/>
    <mergeCell ref="A95:B95"/>
    <mergeCell ref="B15:B16"/>
    <mergeCell ref="C15:C16"/>
    <mergeCell ref="B24:B26"/>
    <mergeCell ref="C24:C26"/>
    <mergeCell ref="A28:A31"/>
    <mergeCell ref="A51:A52"/>
    <mergeCell ref="A56:A57"/>
    <mergeCell ref="A65:A66"/>
    <mergeCell ref="A68:A70"/>
    <mergeCell ref="A72:A73"/>
    <mergeCell ref="A5:G5"/>
    <mergeCell ref="A6:G6"/>
    <mergeCell ref="A7:G7"/>
    <mergeCell ref="A9:A16"/>
    <mergeCell ref="A18:A21"/>
    <mergeCell ref="A23:A26"/>
    <mergeCell ref="B13:B14"/>
    <mergeCell ref="C13:C14"/>
  </mergeCells>
  <pageMargins left="0.70866141732283472" right="0.70866141732283472" top="0.74803149606299213" bottom="0.74803149606299213" header="0.31496062992125984" footer="0.31496062992125984"/>
  <pageSetup paperSize="5" scale="51" fitToHeight="0" orientation="landscape" r:id="rId1"/>
  <rowBreaks count="1" manualBreakCount="1">
    <brk id="40" max="6"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4BD246-26E2-4BBE-8CA1-ACC342EFDAEF}">
  <dimension ref="A1:W18"/>
  <sheetViews>
    <sheetView topLeftCell="F1" zoomScale="69" zoomScaleNormal="69" workbookViewId="0">
      <selection activeCell="O12" sqref="O12:W15"/>
    </sheetView>
  </sheetViews>
  <sheetFormatPr baseColWidth="10" defaultRowHeight="15" x14ac:dyDescent="0.25"/>
  <cols>
    <col min="1" max="1" width="5.7109375" bestFit="1" customWidth="1"/>
    <col min="2" max="2" width="16.28515625" bestFit="1" customWidth="1"/>
    <col min="3" max="3" width="15.28515625" bestFit="1" customWidth="1"/>
    <col min="4" max="4" width="57.42578125" customWidth="1"/>
    <col min="5" max="5" width="6.7109375" customWidth="1"/>
    <col min="6" max="6" width="54.7109375" customWidth="1"/>
    <col min="7" max="7" width="8.28515625" customWidth="1"/>
    <col min="8" max="9" width="6.140625" customWidth="1"/>
    <col min="10" max="10" width="7" customWidth="1"/>
    <col min="11" max="12" width="51" customWidth="1"/>
    <col min="13" max="13" width="21.42578125" customWidth="1"/>
    <col min="14" max="14" width="22.85546875" customWidth="1"/>
    <col min="15" max="16" width="22" customWidth="1"/>
    <col min="17" max="17" width="24" customWidth="1"/>
    <col min="18" max="18" width="20.85546875" customWidth="1"/>
    <col min="19" max="19" width="24" customWidth="1"/>
  </cols>
  <sheetData>
    <row r="1" spans="1:23" ht="15.75" x14ac:dyDescent="0.25">
      <c r="A1" s="1196"/>
      <c r="B1" s="1197"/>
      <c r="C1" s="1197"/>
      <c r="D1" s="1197"/>
      <c r="E1" s="1197"/>
      <c r="F1" s="1198"/>
      <c r="G1" s="1205" t="s">
        <v>0</v>
      </c>
      <c r="H1" s="1206"/>
      <c r="I1" s="1206"/>
      <c r="J1" s="1206"/>
      <c r="K1" s="1206"/>
      <c r="L1" s="1206"/>
      <c r="M1" s="1206"/>
      <c r="N1" s="1206"/>
      <c r="O1" s="1207"/>
      <c r="P1" s="1887" t="s">
        <v>1</v>
      </c>
      <c r="Q1" s="1888"/>
      <c r="R1" s="1888"/>
      <c r="S1" s="1888"/>
      <c r="T1" s="1888"/>
      <c r="U1" s="1888"/>
      <c r="V1" s="1888"/>
      <c r="W1" s="1888"/>
    </row>
    <row r="2" spans="1:23" ht="15.75" x14ac:dyDescent="0.25">
      <c r="A2" s="1199"/>
      <c r="B2" s="1200"/>
      <c r="C2" s="1200"/>
      <c r="D2" s="1200"/>
      <c r="E2" s="1200"/>
      <c r="F2" s="1201"/>
      <c r="G2" s="1211" t="s">
        <v>670</v>
      </c>
      <c r="H2" s="1212"/>
      <c r="I2" s="1212"/>
      <c r="J2" s="1212"/>
      <c r="K2" s="1212"/>
      <c r="L2" s="1212"/>
      <c r="M2" s="1212"/>
      <c r="N2" s="1212"/>
      <c r="O2" s="1213"/>
      <c r="P2" s="1889"/>
      <c r="Q2" s="1890"/>
      <c r="R2" s="1890"/>
      <c r="S2" s="1890"/>
      <c r="T2" s="1890"/>
      <c r="U2" s="1890"/>
      <c r="V2" s="1890"/>
      <c r="W2" s="1890"/>
    </row>
    <row r="3" spans="1:23" ht="16.5" thickBot="1" x14ac:dyDescent="0.3">
      <c r="A3" s="1202"/>
      <c r="B3" s="1203"/>
      <c r="C3" s="1203"/>
      <c r="D3" s="1203"/>
      <c r="E3" s="1203"/>
      <c r="F3" s="1204"/>
      <c r="G3" s="1214"/>
      <c r="H3" s="1215"/>
      <c r="I3" s="1215"/>
      <c r="J3" s="1215"/>
      <c r="K3" s="1215"/>
      <c r="L3" s="1215"/>
      <c r="M3" s="1215"/>
      <c r="N3" s="1215"/>
      <c r="O3" s="1216"/>
      <c r="P3" s="1891" t="s">
        <v>4</v>
      </c>
      <c r="Q3" s="1892"/>
      <c r="R3" s="1892"/>
      <c r="S3" s="1892"/>
      <c r="T3" s="1892"/>
      <c r="U3" s="1892"/>
      <c r="V3" s="1892"/>
      <c r="W3" s="1892"/>
    </row>
    <row r="4" spans="1:23" x14ac:dyDescent="0.25">
      <c r="K4" s="297"/>
      <c r="L4" s="297"/>
      <c r="M4" s="297"/>
      <c r="N4" s="298"/>
      <c r="O4" s="298"/>
      <c r="P4" s="298"/>
      <c r="Q4" s="298"/>
      <c r="R4" s="298"/>
      <c r="S4" s="298"/>
    </row>
    <row r="5" spans="1:23" x14ac:dyDescent="0.25">
      <c r="A5" s="1178" t="s">
        <v>5</v>
      </c>
      <c r="B5" s="1178"/>
      <c r="C5" s="1178"/>
      <c r="D5" s="1178"/>
      <c r="E5" s="1178"/>
      <c r="F5" s="1178"/>
      <c r="G5" s="1193" t="s">
        <v>671</v>
      </c>
      <c r="H5" s="1194"/>
      <c r="I5" s="1194"/>
      <c r="J5" s="1194"/>
      <c r="K5" s="1194"/>
      <c r="L5" s="1194"/>
      <c r="M5" s="1194"/>
      <c r="N5" s="1194"/>
      <c r="O5" s="1195"/>
      <c r="P5" s="298"/>
      <c r="Q5" s="298"/>
      <c r="R5" s="298"/>
      <c r="S5" s="298"/>
    </row>
    <row r="6" spans="1:23" x14ac:dyDescent="0.25">
      <c r="A6" s="1178" t="s">
        <v>7</v>
      </c>
      <c r="B6" s="1178"/>
      <c r="C6" s="1178"/>
      <c r="D6" s="1178"/>
      <c r="E6" s="1178"/>
      <c r="F6" s="1178"/>
      <c r="G6" s="1193">
        <v>2026</v>
      </c>
      <c r="H6" s="1194"/>
      <c r="I6" s="1194"/>
      <c r="J6" s="1194"/>
      <c r="K6" s="1194"/>
      <c r="L6" s="1194"/>
      <c r="M6" s="1194"/>
      <c r="N6" s="1194"/>
      <c r="O6" s="1195"/>
      <c r="P6" s="298"/>
      <c r="Q6" s="298"/>
      <c r="R6" s="298"/>
      <c r="S6" s="298"/>
    </row>
    <row r="7" spans="1:23" x14ac:dyDescent="0.25">
      <c r="A7" s="1178" t="s">
        <v>8</v>
      </c>
      <c r="B7" s="1178"/>
      <c r="C7" s="1178"/>
      <c r="D7" s="1178"/>
      <c r="E7" s="1178"/>
      <c r="F7" s="1178"/>
      <c r="G7" s="1179">
        <v>46023</v>
      </c>
      <c r="H7" s="1180"/>
      <c r="I7" s="1180"/>
      <c r="J7" s="1180"/>
      <c r="K7" s="1180"/>
      <c r="L7" s="1180"/>
      <c r="M7" s="1180"/>
      <c r="N7" s="1180"/>
      <c r="O7" s="1181"/>
      <c r="P7" s="298"/>
      <c r="Q7" s="298"/>
      <c r="R7" s="298"/>
      <c r="S7" s="298"/>
    </row>
    <row r="8" spans="1:23" x14ac:dyDescent="0.25">
      <c r="A8" s="1178" t="s">
        <v>10</v>
      </c>
      <c r="B8" s="1178"/>
      <c r="C8" s="1178"/>
      <c r="D8" s="1178"/>
      <c r="E8" s="1178"/>
      <c r="F8" s="1178"/>
      <c r="G8" s="1179">
        <v>46089</v>
      </c>
      <c r="H8" s="1180"/>
      <c r="I8" s="1180"/>
      <c r="J8" s="1180"/>
      <c r="K8" s="1180"/>
      <c r="L8" s="1180"/>
      <c r="M8" s="1180"/>
      <c r="N8" s="1180"/>
      <c r="O8" s="1181"/>
      <c r="P8" s="298"/>
      <c r="Q8" s="298"/>
      <c r="R8" s="298"/>
      <c r="S8" s="298"/>
    </row>
    <row r="9" spans="1:23" x14ac:dyDescent="0.25">
      <c r="A9" s="299"/>
      <c r="B9" s="299"/>
      <c r="C9" s="299"/>
      <c r="D9" s="299"/>
      <c r="E9" s="299"/>
      <c r="F9" s="299"/>
      <c r="G9" s="299"/>
      <c r="H9" s="299"/>
      <c r="I9" s="299"/>
      <c r="J9" s="299"/>
      <c r="K9" s="297"/>
      <c r="L9" s="297"/>
      <c r="M9" s="297"/>
      <c r="N9" s="297"/>
      <c r="O9" s="297"/>
      <c r="P9" s="298"/>
      <c r="Q9" s="298"/>
      <c r="R9" s="298"/>
      <c r="S9" s="298"/>
    </row>
    <row r="10" spans="1:23" ht="31.5" customHeight="1" x14ac:dyDescent="0.25">
      <c r="A10" s="1881" t="s">
        <v>12</v>
      </c>
      <c r="B10" s="1882"/>
      <c r="C10" s="1882"/>
      <c r="D10" s="1882"/>
      <c r="E10" s="1882"/>
      <c r="F10" s="1882"/>
      <c r="G10" s="1882"/>
      <c r="H10" s="1882"/>
      <c r="I10" s="1882"/>
      <c r="J10" s="1882"/>
      <c r="K10" s="1882"/>
      <c r="L10" s="1882"/>
      <c r="M10" s="1882"/>
      <c r="N10" s="1882"/>
      <c r="O10" s="1882"/>
      <c r="P10" s="1882"/>
      <c r="Q10" s="1882"/>
      <c r="R10" s="1882"/>
      <c r="S10" s="1882"/>
      <c r="T10" s="1882"/>
      <c r="U10" s="1882"/>
      <c r="V10" s="1882"/>
      <c r="W10" s="1883"/>
    </row>
    <row r="11" spans="1:23" ht="15.75" customHeight="1" x14ac:dyDescent="0.25">
      <c r="A11" s="1884"/>
      <c r="B11" s="1885"/>
      <c r="C11" s="1885"/>
      <c r="D11" s="1885"/>
      <c r="E11" s="1885"/>
      <c r="F11" s="1885"/>
      <c r="G11" s="1885"/>
      <c r="H11" s="1885"/>
      <c r="I11" s="1885"/>
      <c r="J11" s="1885"/>
      <c r="K11" s="1885"/>
      <c r="L11" s="1885"/>
      <c r="M11" s="1885"/>
      <c r="N11" s="1885"/>
      <c r="O11" s="1885"/>
      <c r="P11" s="1885"/>
      <c r="Q11" s="1885"/>
      <c r="R11" s="1885"/>
      <c r="S11" s="1885"/>
      <c r="T11" s="1885"/>
      <c r="U11" s="1885"/>
      <c r="V11" s="1885"/>
      <c r="W11" s="1886"/>
    </row>
    <row r="12" spans="1:23" ht="26.25" x14ac:dyDescent="0.25">
      <c r="A12" s="1871" t="s">
        <v>13</v>
      </c>
      <c r="B12" s="1871"/>
      <c r="C12" s="1871"/>
      <c r="D12" s="1871"/>
      <c r="E12" s="1871"/>
      <c r="F12" s="1871"/>
      <c r="G12" s="1871"/>
      <c r="H12" s="1871"/>
      <c r="I12" s="1871"/>
      <c r="J12" s="1871"/>
      <c r="K12" s="1871"/>
      <c r="L12" s="1871"/>
      <c r="M12" s="1871"/>
      <c r="N12" s="1871"/>
      <c r="O12" s="1862" t="s">
        <v>672</v>
      </c>
      <c r="P12" s="1862"/>
      <c r="Q12" s="1862"/>
      <c r="R12" s="1862"/>
      <c r="S12" s="1862"/>
      <c r="T12" s="1862"/>
      <c r="U12" s="1862"/>
      <c r="V12" s="1862"/>
      <c r="W12" s="1862"/>
    </row>
    <row r="13" spans="1:23" x14ac:dyDescent="0.25">
      <c r="A13" s="1872" t="s">
        <v>15</v>
      </c>
      <c r="B13" s="1872" t="s">
        <v>16</v>
      </c>
      <c r="C13" s="1872" t="s">
        <v>80</v>
      </c>
      <c r="D13" s="1872" t="s">
        <v>18</v>
      </c>
      <c r="E13" s="1872"/>
      <c r="F13" s="1873" t="s">
        <v>19</v>
      </c>
      <c r="G13" s="1872" t="s">
        <v>20</v>
      </c>
      <c r="H13" s="1872"/>
      <c r="I13" s="1872"/>
      <c r="J13" s="1872"/>
      <c r="K13" s="1874" t="s">
        <v>21</v>
      </c>
      <c r="L13" s="1874" t="s">
        <v>648</v>
      </c>
      <c r="M13" s="1874" t="s">
        <v>22</v>
      </c>
      <c r="N13" s="1874" t="s">
        <v>23</v>
      </c>
      <c r="O13" s="1863" t="s">
        <v>24</v>
      </c>
      <c r="P13" s="1864" t="s">
        <v>25</v>
      </c>
      <c r="Q13" s="1864"/>
      <c r="R13" s="1864"/>
      <c r="S13" s="1863" t="s">
        <v>1254</v>
      </c>
      <c r="T13" s="1863" t="s">
        <v>27</v>
      </c>
      <c r="U13" s="1863" t="s">
        <v>29</v>
      </c>
      <c r="V13" s="1864" t="s">
        <v>28</v>
      </c>
      <c r="W13" s="1864" t="s">
        <v>29</v>
      </c>
    </row>
    <row r="14" spans="1:23" x14ac:dyDescent="0.25">
      <c r="A14" s="1872"/>
      <c r="B14" s="1872"/>
      <c r="C14" s="1872"/>
      <c r="D14" s="1872"/>
      <c r="E14" s="1872"/>
      <c r="F14" s="1873"/>
      <c r="G14" s="1875" t="s">
        <v>30</v>
      </c>
      <c r="H14" s="1875" t="s">
        <v>31</v>
      </c>
      <c r="I14" s="1875" t="s">
        <v>32</v>
      </c>
      <c r="J14" s="1875" t="s">
        <v>33</v>
      </c>
      <c r="K14" s="1874"/>
      <c r="L14" s="1874"/>
      <c r="M14" s="1874"/>
      <c r="N14" s="1874"/>
      <c r="O14" s="1863"/>
      <c r="P14" s="1866" t="s">
        <v>34</v>
      </c>
      <c r="Q14" s="1865" t="s">
        <v>35</v>
      </c>
      <c r="R14" s="1865" t="s">
        <v>36</v>
      </c>
      <c r="S14" s="1863"/>
      <c r="T14" s="1863"/>
      <c r="U14" s="1863"/>
      <c r="V14" s="1864"/>
      <c r="W14" s="1864"/>
    </row>
    <row r="15" spans="1:23" ht="97.5" customHeight="1" x14ac:dyDescent="0.25">
      <c r="A15" s="313">
        <v>1</v>
      </c>
      <c r="B15" s="788" t="s">
        <v>673</v>
      </c>
      <c r="C15" s="788" t="s">
        <v>705</v>
      </c>
      <c r="D15" s="1876" t="s">
        <v>675</v>
      </c>
      <c r="E15" s="1876"/>
      <c r="F15" s="302" t="s">
        <v>676</v>
      </c>
      <c r="G15" s="303">
        <v>1</v>
      </c>
      <c r="H15" s="314"/>
      <c r="I15" s="285"/>
      <c r="J15" s="285"/>
      <c r="K15" s="305" t="s">
        <v>677</v>
      </c>
      <c r="L15" s="285" t="s">
        <v>678</v>
      </c>
      <c r="M15" s="306">
        <v>300000</v>
      </c>
      <c r="N15" s="285"/>
      <c r="O15" s="308">
        <v>1</v>
      </c>
      <c r="P15" s="1868">
        <f t="shared" ref="P15:P18" si="0">IF(O15&lt;1,O15-AVERAGE(I15:L15),O15-(SUM(I15:L15)))</f>
        <v>1</v>
      </c>
      <c r="Q15" s="1869">
        <f t="shared" ref="Q15:Q18" si="1">IF(O15&lt;1,(AVERAGE(I15:L15)/O15),SUM(I15:L15)/O15)</f>
        <v>0</v>
      </c>
      <c r="R15" s="1870" t="str">
        <f>IF(G15&lt;=W$17,"T",IF(G15&lt;$W$17,"R",IF(G15&gt;=$W$17,"P")))</f>
        <v>P</v>
      </c>
      <c r="S15" s="1867"/>
      <c r="T15" s="1867"/>
      <c r="U15" s="1867"/>
      <c r="V15" s="251"/>
      <c r="W15" s="251"/>
    </row>
    <row r="16" spans="1:23" ht="70.5" customHeight="1" x14ac:dyDescent="0.25">
      <c r="A16" s="313">
        <v>2</v>
      </c>
      <c r="B16" s="788"/>
      <c r="C16" s="788"/>
      <c r="D16" s="1877" t="s">
        <v>679</v>
      </c>
      <c r="E16" s="1877"/>
      <c r="F16" s="309" t="s">
        <v>706</v>
      </c>
      <c r="G16" s="303">
        <v>1</v>
      </c>
      <c r="H16" s="303"/>
      <c r="I16" s="304"/>
      <c r="J16" s="304"/>
      <c r="K16" s="285" t="s">
        <v>681</v>
      </c>
      <c r="L16" s="285" t="s">
        <v>682</v>
      </c>
      <c r="M16" s="285"/>
      <c r="N16" s="285"/>
      <c r="O16" s="308">
        <v>1</v>
      </c>
      <c r="P16" s="1868">
        <f t="shared" si="0"/>
        <v>1</v>
      </c>
      <c r="Q16" s="1869">
        <f t="shared" si="1"/>
        <v>0</v>
      </c>
      <c r="R16" s="1870" t="str">
        <f>IF(G16&lt;=W$17,"T",IF(G16&lt;$W$17,"R",IF(G16&gt;=$W$17,"P")))</f>
        <v>P</v>
      </c>
      <c r="S16" s="285"/>
      <c r="T16" s="285"/>
      <c r="U16" s="285"/>
      <c r="V16" s="281"/>
      <c r="W16" s="257"/>
    </row>
    <row r="17" spans="1:23" ht="66" customHeight="1" x14ac:dyDescent="0.25">
      <c r="A17" s="313">
        <v>3</v>
      </c>
      <c r="B17" s="788"/>
      <c r="C17" s="788"/>
      <c r="D17" s="1877" t="s">
        <v>692</v>
      </c>
      <c r="E17" s="1877"/>
      <c r="F17" s="309" t="s">
        <v>693</v>
      </c>
      <c r="G17" s="303">
        <v>1</v>
      </c>
      <c r="H17" s="303"/>
      <c r="I17" s="304"/>
      <c r="J17" s="304"/>
      <c r="K17" s="285" t="s">
        <v>707</v>
      </c>
      <c r="L17" s="311" t="s">
        <v>695</v>
      </c>
      <c r="M17" s="285">
        <v>0</v>
      </c>
      <c r="N17" s="285">
        <v>0</v>
      </c>
      <c r="O17" s="308">
        <v>1</v>
      </c>
      <c r="P17" s="1868">
        <f t="shared" si="0"/>
        <v>1</v>
      </c>
      <c r="Q17" s="1869">
        <f t="shared" si="1"/>
        <v>0</v>
      </c>
      <c r="R17" s="1870" t="str">
        <f t="shared" ref="R17:R18" si="2">IF(G17&lt;=W$17,"T",IF(G17&lt;$W$17,"R",IF(G17&gt;=$W$17,"P")))</f>
        <v>P</v>
      </c>
      <c r="S17" s="308"/>
      <c r="T17" s="310" t="s">
        <v>683</v>
      </c>
      <c r="U17" s="285"/>
      <c r="V17" s="283"/>
      <c r="W17" s="251"/>
    </row>
    <row r="18" spans="1:23" ht="80.25" customHeight="1" x14ac:dyDescent="0.25">
      <c r="A18" s="313">
        <v>4</v>
      </c>
      <c r="B18" s="788"/>
      <c r="C18" s="788"/>
      <c r="D18" s="1877" t="s">
        <v>697</v>
      </c>
      <c r="E18" s="1877"/>
      <c r="F18" s="309" t="s">
        <v>708</v>
      </c>
      <c r="G18" s="303">
        <v>1</v>
      </c>
      <c r="H18" s="303"/>
      <c r="I18" s="304"/>
      <c r="J18" s="304"/>
      <c r="K18" s="285" t="s">
        <v>681</v>
      </c>
      <c r="L18" s="285" t="s">
        <v>699</v>
      </c>
      <c r="M18" s="312">
        <v>0</v>
      </c>
      <c r="N18" s="285">
        <v>0</v>
      </c>
      <c r="O18" s="308">
        <v>1</v>
      </c>
      <c r="P18" s="1868">
        <f t="shared" si="0"/>
        <v>1</v>
      </c>
      <c r="Q18" s="1869">
        <f t="shared" si="1"/>
        <v>0</v>
      </c>
      <c r="R18" s="1870" t="str">
        <f t="shared" si="2"/>
        <v>P</v>
      </c>
      <c r="S18" s="308"/>
      <c r="T18" s="310" t="s">
        <v>687</v>
      </c>
      <c r="U18" s="285"/>
      <c r="V18" s="283"/>
      <c r="W18" s="251"/>
    </row>
  </sheetData>
  <mergeCells count="40">
    <mergeCell ref="P13:R13"/>
    <mergeCell ref="T13:T14"/>
    <mergeCell ref="U13:U14"/>
    <mergeCell ref="V13:V14"/>
    <mergeCell ref="W13:W14"/>
    <mergeCell ref="A1:F3"/>
    <mergeCell ref="G1:O1"/>
    <mergeCell ref="G2:O3"/>
    <mergeCell ref="P1:W1"/>
    <mergeCell ref="P2:W2"/>
    <mergeCell ref="P3:W3"/>
    <mergeCell ref="A5:F5"/>
    <mergeCell ref="G5:O5"/>
    <mergeCell ref="A6:F6"/>
    <mergeCell ref="G6:O6"/>
    <mergeCell ref="A7:F7"/>
    <mergeCell ref="G7:O7"/>
    <mergeCell ref="A13:A14"/>
    <mergeCell ref="B13:B14"/>
    <mergeCell ref="C13:C14"/>
    <mergeCell ref="D13:E14"/>
    <mergeCell ref="F13:F14"/>
    <mergeCell ref="A8:F8"/>
    <mergeCell ref="G8:O8"/>
    <mergeCell ref="A12:N12"/>
    <mergeCell ref="O12:W12"/>
    <mergeCell ref="A10:W11"/>
    <mergeCell ref="S13:S14"/>
    <mergeCell ref="B15:B18"/>
    <mergeCell ref="C15:C18"/>
    <mergeCell ref="D15:E15"/>
    <mergeCell ref="D16:E16"/>
    <mergeCell ref="D17:E17"/>
    <mergeCell ref="D18:E18"/>
    <mergeCell ref="G13:J13"/>
    <mergeCell ref="K13:K14"/>
    <mergeCell ref="L13:L14"/>
    <mergeCell ref="M13:M14"/>
    <mergeCell ref="N13:N14"/>
    <mergeCell ref="O13:O14"/>
  </mergeCells>
  <conditionalFormatting sqref="R15:R18">
    <cfRule type="iconSet" priority="41">
      <iconSet iconSet="3Symbols2">
        <cfvo type="percent" val="0"/>
        <cfvo type="percent" val="0.74"/>
        <cfvo type="percent" val="0.85"/>
      </iconSet>
    </cfRule>
    <cfRule type="containsText" dxfId="63" priority="42" stopIfTrue="1" operator="containsText" text="P">
      <formula>NOT(ISERROR(SEARCH("P",R15)))</formula>
    </cfRule>
    <cfRule type="containsText" dxfId="62" priority="43" stopIfTrue="1" operator="containsText" text="R">
      <formula>NOT(ISERROR(SEARCH("R",R15)))</formula>
    </cfRule>
    <cfRule type="containsText" dxfId="61" priority="44" operator="containsText" text="T">
      <formula>NOT(ISERROR(SEARCH("T",R15)))</formula>
    </cfRule>
  </conditionalFormatting>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815AF3-A80A-4306-84E2-98049F7F477B}">
  <dimension ref="A1:W15"/>
  <sheetViews>
    <sheetView topLeftCell="F1" workbookViewId="0">
      <selection activeCell="S8" sqref="S8"/>
    </sheetView>
  </sheetViews>
  <sheetFormatPr baseColWidth="10" defaultRowHeight="15" x14ac:dyDescent="0.25"/>
  <cols>
    <col min="2" max="3" width="11.85546875" bestFit="1" customWidth="1"/>
    <col min="4" max="4" width="26" customWidth="1"/>
    <col min="6" max="6" width="42.5703125" customWidth="1"/>
    <col min="7" max="7" width="6.28515625" customWidth="1"/>
    <col min="8" max="8" width="5.28515625" customWidth="1"/>
    <col min="9" max="9" width="5.7109375" customWidth="1"/>
    <col min="10" max="10" width="5.42578125" customWidth="1"/>
    <col min="11" max="11" width="36.7109375" customWidth="1"/>
    <col min="15" max="15" width="31.7109375" customWidth="1"/>
  </cols>
  <sheetData>
    <row r="1" spans="1:23" ht="15.75" x14ac:dyDescent="0.25">
      <c r="A1" s="1196"/>
      <c r="B1" s="1197"/>
      <c r="C1" s="1197"/>
      <c r="D1" s="1197"/>
      <c r="E1" s="1197"/>
      <c r="F1" s="1198"/>
      <c r="G1" s="1205" t="s">
        <v>0</v>
      </c>
      <c r="H1" s="1206"/>
      <c r="I1" s="1206"/>
      <c r="J1" s="1206"/>
      <c r="K1" s="1206"/>
      <c r="L1" s="1206"/>
      <c r="M1" s="1206"/>
      <c r="N1" s="1206"/>
      <c r="O1" s="1206"/>
      <c r="P1" s="1897" t="s">
        <v>1</v>
      </c>
      <c r="Q1" s="1897"/>
      <c r="R1" s="1897"/>
      <c r="S1" s="1897"/>
      <c r="T1" s="1897"/>
      <c r="U1" s="1897"/>
      <c r="V1" s="1897"/>
      <c r="W1" s="1897"/>
    </row>
    <row r="2" spans="1:23" ht="15.75" x14ac:dyDescent="0.25">
      <c r="A2" s="1199"/>
      <c r="B2" s="1200"/>
      <c r="C2" s="1200"/>
      <c r="D2" s="1200"/>
      <c r="E2" s="1200"/>
      <c r="F2" s="1201"/>
      <c r="G2" s="1211" t="s">
        <v>709</v>
      </c>
      <c r="H2" s="1212"/>
      <c r="I2" s="1212"/>
      <c r="J2" s="1212"/>
      <c r="K2" s="1212"/>
      <c r="L2" s="1212"/>
      <c r="M2" s="1212"/>
      <c r="N2" s="1212"/>
      <c r="O2" s="1212"/>
      <c r="P2" s="1898"/>
      <c r="Q2" s="1898"/>
      <c r="R2" s="1898"/>
      <c r="S2" s="1898"/>
      <c r="T2" s="1898"/>
      <c r="U2" s="1898"/>
      <c r="V2" s="1898"/>
      <c r="W2" s="1898"/>
    </row>
    <row r="3" spans="1:23" ht="16.5" thickBot="1" x14ac:dyDescent="0.3">
      <c r="A3" s="1202"/>
      <c r="B3" s="1203"/>
      <c r="C3" s="1203"/>
      <c r="D3" s="1203"/>
      <c r="E3" s="1203"/>
      <c r="F3" s="1204"/>
      <c r="G3" s="1214"/>
      <c r="H3" s="1215"/>
      <c r="I3" s="1215"/>
      <c r="J3" s="1215"/>
      <c r="K3" s="1215"/>
      <c r="L3" s="1215"/>
      <c r="M3" s="1215"/>
      <c r="N3" s="1215"/>
      <c r="O3" s="1890"/>
      <c r="P3" s="1899" t="s">
        <v>4</v>
      </c>
      <c r="Q3" s="1899"/>
      <c r="R3" s="1899"/>
      <c r="S3" s="1899"/>
      <c r="T3" s="1899"/>
      <c r="U3" s="1899"/>
      <c r="V3" s="1899"/>
      <c r="W3" s="1899"/>
    </row>
    <row r="4" spans="1:23" x14ac:dyDescent="0.25">
      <c r="K4" s="297"/>
      <c r="L4" s="297"/>
      <c r="M4" s="297"/>
      <c r="N4" s="298"/>
      <c r="O4" s="315"/>
      <c r="P4" s="298"/>
      <c r="Q4" s="298"/>
      <c r="R4" s="298"/>
      <c r="S4" s="298"/>
    </row>
    <row r="5" spans="1:23" x14ac:dyDescent="0.25">
      <c r="A5" s="1178" t="s">
        <v>5</v>
      </c>
      <c r="B5" s="1178"/>
      <c r="C5" s="1178"/>
      <c r="D5" s="1178"/>
      <c r="E5" s="1178"/>
      <c r="F5" s="1178"/>
      <c r="G5" s="1193" t="s">
        <v>671</v>
      </c>
      <c r="H5" s="1194"/>
      <c r="I5" s="1194"/>
      <c r="J5" s="1194"/>
      <c r="K5" s="1194"/>
      <c r="L5" s="1194"/>
      <c r="M5" s="1194"/>
      <c r="N5" s="1194"/>
      <c r="O5" s="1195"/>
      <c r="P5" s="298"/>
      <c r="Q5" s="298"/>
      <c r="R5" s="298"/>
      <c r="S5" s="298"/>
    </row>
    <row r="6" spans="1:23" x14ac:dyDescent="0.25">
      <c r="A6" s="1178" t="s">
        <v>7</v>
      </c>
      <c r="B6" s="1178"/>
      <c r="C6" s="1178"/>
      <c r="D6" s="1178"/>
      <c r="E6" s="1178"/>
      <c r="F6" s="1178"/>
      <c r="G6" s="1193">
        <v>2026</v>
      </c>
      <c r="H6" s="1194"/>
      <c r="I6" s="1194"/>
      <c r="J6" s="1194"/>
      <c r="K6" s="1194"/>
      <c r="L6" s="1194"/>
      <c r="M6" s="1194"/>
      <c r="N6" s="1194"/>
      <c r="O6" s="1195"/>
      <c r="P6" s="298"/>
      <c r="Q6" s="298"/>
      <c r="R6" s="298"/>
      <c r="S6" s="298"/>
    </row>
    <row r="7" spans="1:23" x14ac:dyDescent="0.25">
      <c r="A7" s="1178" t="s">
        <v>8</v>
      </c>
      <c r="B7" s="1178"/>
      <c r="C7" s="1178"/>
      <c r="D7" s="1178"/>
      <c r="E7" s="1178"/>
      <c r="F7" s="1178"/>
      <c r="G7" s="1179">
        <v>46023</v>
      </c>
      <c r="H7" s="1180"/>
      <c r="I7" s="1180"/>
      <c r="J7" s="1180"/>
      <c r="K7" s="1180"/>
      <c r="L7" s="1180"/>
      <c r="M7" s="1180"/>
      <c r="N7" s="1180"/>
      <c r="O7" s="1181"/>
      <c r="P7" s="298"/>
      <c r="Q7" s="298"/>
      <c r="R7" s="298"/>
      <c r="S7" s="298"/>
    </row>
    <row r="8" spans="1:23" x14ac:dyDescent="0.25">
      <c r="A8" s="1178" t="s">
        <v>10</v>
      </c>
      <c r="B8" s="1178"/>
      <c r="C8" s="1178"/>
      <c r="D8" s="1178"/>
      <c r="E8" s="1178"/>
      <c r="F8" s="1178"/>
      <c r="G8" s="1179">
        <v>46089</v>
      </c>
      <c r="H8" s="1180"/>
      <c r="I8" s="1180"/>
      <c r="J8" s="1180"/>
      <c r="K8" s="1180"/>
      <c r="L8" s="1180"/>
      <c r="M8" s="1180"/>
      <c r="N8" s="1180"/>
      <c r="O8" s="1181"/>
      <c r="P8" s="298"/>
      <c r="Q8" s="298"/>
      <c r="R8" s="298"/>
      <c r="S8" s="298"/>
    </row>
    <row r="9" spans="1:23" x14ac:dyDescent="0.25">
      <c r="A9" s="299"/>
      <c r="B9" s="299"/>
      <c r="C9" s="299"/>
      <c r="D9" s="299"/>
      <c r="E9" s="299"/>
      <c r="F9" s="299"/>
      <c r="G9" s="299"/>
      <c r="H9" s="299"/>
      <c r="I9" s="299"/>
      <c r="J9" s="299"/>
      <c r="K9" s="297"/>
      <c r="L9" s="297"/>
      <c r="M9" s="297"/>
      <c r="N9" s="297"/>
      <c r="O9" s="297"/>
      <c r="P9" s="298"/>
      <c r="Q9" s="298"/>
      <c r="R9" s="298"/>
      <c r="S9" s="298"/>
    </row>
    <row r="10" spans="1:23" ht="32.25" customHeight="1" x14ac:dyDescent="0.25">
      <c r="A10" s="1893" t="s">
        <v>12</v>
      </c>
      <c r="B10" s="1894"/>
      <c r="C10" s="1894"/>
      <c r="D10" s="1894"/>
      <c r="E10" s="1894"/>
      <c r="F10" s="1894"/>
      <c r="G10" s="1894"/>
      <c r="H10" s="1894"/>
      <c r="I10" s="1894"/>
      <c r="J10" s="1894"/>
      <c r="K10" s="1894"/>
      <c r="L10" s="1894"/>
      <c r="M10" s="1894"/>
      <c r="N10" s="1894"/>
      <c r="O10" s="1894"/>
      <c r="P10" s="1894"/>
      <c r="Q10" s="1894"/>
      <c r="R10" s="1894"/>
      <c r="S10" s="1894"/>
      <c r="T10" s="1894"/>
      <c r="U10" s="1894"/>
      <c r="V10" s="1894"/>
      <c r="W10" s="1894"/>
    </row>
    <row r="11" spans="1:23" ht="15.75" thickBot="1" x14ac:dyDescent="0.3">
      <c r="A11" s="1895"/>
      <c r="B11" s="1896"/>
      <c r="C11" s="1896"/>
      <c r="D11" s="1896"/>
      <c r="E11" s="1896"/>
      <c r="F11" s="1896"/>
      <c r="G11" s="1896"/>
      <c r="H11" s="1896"/>
      <c r="I11" s="1896"/>
      <c r="J11" s="1896"/>
      <c r="K11" s="1896"/>
      <c r="L11" s="1896"/>
      <c r="M11" s="1896"/>
      <c r="N11" s="1896"/>
      <c r="O11" s="1896"/>
      <c r="P11" s="1896"/>
      <c r="Q11" s="1896"/>
      <c r="R11" s="1896"/>
      <c r="S11" s="1896"/>
      <c r="T11" s="1896"/>
      <c r="U11" s="1896"/>
      <c r="V11" s="1896"/>
      <c r="W11" s="1896"/>
    </row>
    <row r="12" spans="1:23" ht="27" thickBot="1" x14ac:dyDescent="0.3">
      <c r="A12" s="1182" t="s">
        <v>13</v>
      </c>
      <c r="B12" s="1183"/>
      <c r="C12" s="1183"/>
      <c r="D12" s="1183"/>
      <c r="E12" s="1183"/>
      <c r="F12" s="1183"/>
      <c r="G12" s="1183"/>
      <c r="H12" s="1183"/>
      <c r="I12" s="1183"/>
      <c r="J12" s="1183"/>
      <c r="K12" s="1183"/>
      <c r="L12" s="1183"/>
      <c r="M12" s="1183"/>
      <c r="N12" s="1184"/>
      <c r="O12" s="1862" t="s">
        <v>672</v>
      </c>
      <c r="P12" s="1862"/>
      <c r="Q12" s="1862"/>
      <c r="R12" s="1862"/>
      <c r="S12" s="1862"/>
      <c r="T12" s="1862"/>
      <c r="U12" s="1862"/>
      <c r="V12" s="1862"/>
      <c r="W12" s="1862"/>
    </row>
    <row r="13" spans="1:23" ht="15" customHeight="1" x14ac:dyDescent="0.25">
      <c r="A13" s="1185" t="s">
        <v>15</v>
      </c>
      <c r="B13" s="1224" t="s">
        <v>16</v>
      </c>
      <c r="C13" s="1224" t="s">
        <v>80</v>
      </c>
      <c r="D13" s="1187" t="s">
        <v>18</v>
      </c>
      <c r="E13" s="1188"/>
      <c r="F13" s="1191" t="s">
        <v>19</v>
      </c>
      <c r="G13" s="1171" t="s">
        <v>20</v>
      </c>
      <c r="H13" s="1172"/>
      <c r="I13" s="1172"/>
      <c r="J13" s="1173"/>
      <c r="K13" s="1174" t="s">
        <v>21</v>
      </c>
      <c r="L13" s="1176" t="s">
        <v>648</v>
      </c>
      <c r="M13" s="1174" t="s">
        <v>22</v>
      </c>
      <c r="N13" s="1174" t="s">
        <v>23</v>
      </c>
      <c r="O13" s="1863" t="s">
        <v>24</v>
      </c>
      <c r="P13" s="1864" t="s">
        <v>25</v>
      </c>
      <c r="Q13" s="1864"/>
      <c r="R13" s="1864"/>
      <c r="S13" s="1863" t="s">
        <v>1254</v>
      </c>
      <c r="T13" s="1863" t="s">
        <v>27</v>
      </c>
      <c r="U13" s="1863" t="s">
        <v>29</v>
      </c>
      <c r="V13" s="1864" t="s">
        <v>28</v>
      </c>
      <c r="W13" s="1864" t="s">
        <v>29</v>
      </c>
    </row>
    <row r="14" spans="1:23" ht="30.75" thickBot="1" x14ac:dyDescent="0.3">
      <c r="A14" s="1186"/>
      <c r="B14" s="1225"/>
      <c r="C14" s="1225"/>
      <c r="D14" s="1189"/>
      <c r="E14" s="1190"/>
      <c r="F14" s="1192"/>
      <c r="G14" s="300" t="s">
        <v>30</v>
      </c>
      <c r="H14" s="300" t="s">
        <v>31</v>
      </c>
      <c r="I14" s="300" t="s">
        <v>32</v>
      </c>
      <c r="J14" s="300" t="s">
        <v>33</v>
      </c>
      <c r="K14" s="1175"/>
      <c r="L14" s="1177"/>
      <c r="M14" s="1175"/>
      <c r="N14" s="1175"/>
      <c r="O14" s="1863"/>
      <c r="P14" s="1866" t="s">
        <v>34</v>
      </c>
      <c r="Q14" s="1865" t="s">
        <v>35</v>
      </c>
      <c r="R14" s="1865" t="s">
        <v>36</v>
      </c>
      <c r="S14" s="1863"/>
      <c r="T14" s="1863"/>
      <c r="U14" s="1863"/>
      <c r="V14" s="1864"/>
      <c r="W14" s="1864"/>
    </row>
    <row r="15" spans="1:23" ht="204.75" x14ac:dyDescent="0.25">
      <c r="A15" s="594">
        <v>1</v>
      </c>
      <c r="B15" s="595" t="s">
        <v>673</v>
      </c>
      <c r="C15" s="595" t="s">
        <v>705</v>
      </c>
      <c r="D15" s="1168" t="s">
        <v>701</v>
      </c>
      <c r="E15" s="1169"/>
      <c r="F15" s="309" t="s">
        <v>702</v>
      </c>
      <c r="G15" s="304">
        <v>1</v>
      </c>
      <c r="H15" s="304"/>
      <c r="I15" s="304"/>
      <c r="J15" s="304"/>
      <c r="K15" s="285" t="s">
        <v>681</v>
      </c>
      <c r="L15" s="285" t="s">
        <v>703</v>
      </c>
      <c r="M15" s="312">
        <v>0</v>
      </c>
      <c r="N15" s="312">
        <v>0</v>
      </c>
      <c r="O15" s="308">
        <v>1</v>
      </c>
      <c r="P15" s="1868">
        <f t="shared" ref="P15" si="0">IF(O15&lt;1,O15-AVERAGE(I15:L15),O15-(SUM(I15:L15)))</f>
        <v>1</v>
      </c>
      <c r="Q15" s="1869">
        <f t="shared" ref="Q15" si="1">IF(O15&lt;1,(AVERAGE(I15:L15)/O15),SUM(I15:L15)/O15)</f>
        <v>0</v>
      </c>
      <c r="R15" s="1870" t="str">
        <f>IF(G15&lt;=W$17,"T",IF(G15&lt;$W$17,"R",IF(G15&gt;=$W$17,"P")))</f>
        <v>P</v>
      </c>
      <c r="S15" s="1867"/>
      <c r="T15" s="1867"/>
      <c r="U15" s="1867"/>
      <c r="V15" s="251"/>
      <c r="W15" s="251"/>
    </row>
  </sheetData>
  <mergeCells count="35">
    <mergeCell ref="T13:T14"/>
    <mergeCell ref="U13:U14"/>
    <mergeCell ref="V13:V14"/>
    <mergeCell ref="W13:W14"/>
    <mergeCell ref="A10:W11"/>
    <mergeCell ref="A1:F3"/>
    <mergeCell ref="G1:O1"/>
    <mergeCell ref="G2:O3"/>
    <mergeCell ref="P1:W1"/>
    <mergeCell ref="P2:W2"/>
    <mergeCell ref="P3:W3"/>
    <mergeCell ref="A5:F5"/>
    <mergeCell ref="G5:O5"/>
    <mergeCell ref="A6:F6"/>
    <mergeCell ref="G6:O6"/>
    <mergeCell ref="A7:F7"/>
    <mergeCell ref="G7:O7"/>
    <mergeCell ref="A13:A14"/>
    <mergeCell ref="B13:B14"/>
    <mergeCell ref="F13:F14"/>
    <mergeCell ref="G13:J13"/>
    <mergeCell ref="K13:K14"/>
    <mergeCell ref="D13:E14"/>
    <mergeCell ref="A8:F8"/>
    <mergeCell ref="G8:O8"/>
    <mergeCell ref="A12:N12"/>
    <mergeCell ref="O12:W12"/>
    <mergeCell ref="D15:E15"/>
    <mergeCell ref="C13:C14"/>
    <mergeCell ref="S13:S14"/>
    <mergeCell ref="L13:L14"/>
    <mergeCell ref="M13:M14"/>
    <mergeCell ref="N13:N14"/>
    <mergeCell ref="O13:O14"/>
    <mergeCell ref="P13:R13"/>
  </mergeCells>
  <conditionalFormatting sqref="R15">
    <cfRule type="iconSet" priority="1">
      <iconSet iconSet="3Symbols2">
        <cfvo type="percent" val="0"/>
        <cfvo type="percent" val="0.74"/>
        <cfvo type="percent" val="0.85"/>
      </iconSet>
    </cfRule>
    <cfRule type="containsText" dxfId="60" priority="2" stopIfTrue="1" operator="containsText" text="P">
      <formula>NOT(ISERROR(SEARCH("P",R15)))</formula>
    </cfRule>
    <cfRule type="containsText" dxfId="59" priority="3" stopIfTrue="1" operator="containsText" text="R">
      <formula>NOT(ISERROR(SEARCH("R",R15)))</formula>
    </cfRule>
    <cfRule type="containsText" dxfId="58" priority="4" operator="containsText" text="T">
      <formula>NOT(ISERROR(SEARCH("T",R15)))</formula>
    </cfRule>
  </conditionalFormatting>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665028-817C-4C3E-B8A7-5BDCC10097CF}">
  <dimension ref="A1:U45"/>
  <sheetViews>
    <sheetView zoomScale="71" zoomScaleNormal="71" workbookViewId="0">
      <pane xSplit="4" ySplit="15" topLeftCell="F16" activePane="bottomRight" state="frozen"/>
      <selection pane="topRight" activeCell="E1" sqref="E1"/>
      <selection pane="bottomLeft" activeCell="A16" sqref="A16"/>
      <selection pane="bottomRight" activeCell="E20" sqref="E20:E23"/>
    </sheetView>
  </sheetViews>
  <sheetFormatPr baseColWidth="10" defaultColWidth="11.42578125" defaultRowHeight="15" x14ac:dyDescent="0.25"/>
  <cols>
    <col min="2" max="2" width="16.42578125" customWidth="1"/>
    <col min="4" max="4" width="37.85546875" customWidth="1"/>
    <col min="5" max="5" width="46" customWidth="1"/>
    <col min="6" max="6" width="49.7109375" customWidth="1"/>
    <col min="11" max="11" width="87" customWidth="1"/>
    <col min="17" max="17" width="11.42578125" style="274"/>
  </cols>
  <sheetData>
    <row r="1" spans="1:21" ht="15.75" thickBot="1" x14ac:dyDescent="0.3">
      <c r="A1" s="316"/>
      <c r="B1" s="316"/>
      <c r="C1" s="316"/>
      <c r="D1" s="316"/>
      <c r="E1" s="316"/>
      <c r="F1" s="316"/>
      <c r="G1" s="316"/>
      <c r="H1" s="316"/>
      <c r="I1" s="316"/>
      <c r="J1" s="316"/>
      <c r="K1" s="316"/>
      <c r="L1" s="316"/>
      <c r="M1" s="316"/>
      <c r="N1" s="316"/>
      <c r="O1" s="316"/>
      <c r="P1" s="316"/>
      <c r="Q1" s="317"/>
      <c r="R1" s="316"/>
      <c r="S1" s="316"/>
      <c r="T1" s="316"/>
      <c r="U1" s="316"/>
    </row>
    <row r="2" spans="1:21" ht="15.75" thickBot="1" x14ac:dyDescent="0.3">
      <c r="A2" s="1360"/>
      <c r="B2" s="1361"/>
      <c r="C2" s="1361"/>
      <c r="D2" s="1361"/>
      <c r="E2" s="1361"/>
      <c r="F2" s="1362"/>
      <c r="G2" s="1369" t="s">
        <v>0</v>
      </c>
      <c r="H2" s="1370"/>
      <c r="I2" s="1370"/>
      <c r="J2" s="1370"/>
      <c r="K2" s="1370"/>
      <c r="L2" s="1370"/>
      <c r="M2" s="1370"/>
      <c r="N2" s="1371"/>
      <c r="O2" s="1372" t="s">
        <v>1</v>
      </c>
      <c r="P2" s="1373"/>
      <c r="Q2" s="1373"/>
      <c r="R2" s="1373"/>
      <c r="S2" s="1373"/>
      <c r="T2" s="1373"/>
      <c r="U2" s="1374"/>
    </row>
    <row r="3" spans="1:21" ht="15.75" customHeight="1" thickBot="1" x14ac:dyDescent="0.3">
      <c r="A3" s="1363"/>
      <c r="B3" s="1364"/>
      <c r="C3" s="1364"/>
      <c r="D3" s="1364"/>
      <c r="E3" s="1364"/>
      <c r="F3" s="1365"/>
      <c r="G3" s="1375" t="s">
        <v>2</v>
      </c>
      <c r="H3" s="1376"/>
      <c r="I3" s="1376"/>
      <c r="J3" s="1376"/>
      <c r="K3" s="1376"/>
      <c r="L3" s="1376"/>
      <c r="M3" s="1376"/>
      <c r="N3" s="1377"/>
      <c r="O3" s="1381" t="s">
        <v>710</v>
      </c>
      <c r="P3" s="1382"/>
      <c r="Q3" s="1382"/>
      <c r="R3" s="1382"/>
      <c r="S3" s="1382"/>
      <c r="T3" s="1382"/>
      <c r="U3" s="1383"/>
    </row>
    <row r="4" spans="1:21" ht="15.75" thickBot="1" x14ac:dyDescent="0.3">
      <c r="A4" s="1366"/>
      <c r="B4" s="1367"/>
      <c r="C4" s="1367"/>
      <c r="D4" s="1367"/>
      <c r="E4" s="1367"/>
      <c r="F4" s="1368"/>
      <c r="G4" s="1378"/>
      <c r="H4" s="1379"/>
      <c r="I4" s="1379"/>
      <c r="J4" s="1379"/>
      <c r="K4" s="1379"/>
      <c r="L4" s="1379"/>
      <c r="M4" s="1379"/>
      <c r="N4" s="1380"/>
      <c r="O4" s="1384" t="s">
        <v>4</v>
      </c>
      <c r="P4" s="1385"/>
      <c r="Q4" s="1385"/>
      <c r="R4" s="1385"/>
      <c r="S4" s="1385"/>
      <c r="T4" s="1385"/>
      <c r="U4" s="1386"/>
    </row>
    <row r="5" spans="1:21" x14ac:dyDescent="0.25">
      <c r="A5" s="319"/>
      <c r="B5" s="319"/>
      <c r="C5" s="319"/>
      <c r="D5" s="319"/>
      <c r="E5" s="319"/>
      <c r="F5" s="319"/>
      <c r="G5" s="319"/>
      <c r="H5" s="319"/>
      <c r="I5" s="319"/>
      <c r="J5" s="319"/>
      <c r="K5" s="318"/>
      <c r="L5" s="318"/>
      <c r="M5" s="320"/>
      <c r="N5" s="320"/>
      <c r="O5" s="320"/>
      <c r="P5" s="320"/>
      <c r="Q5" s="321"/>
      <c r="R5" s="320"/>
      <c r="S5" s="320"/>
      <c r="T5" s="320"/>
      <c r="U5" s="320"/>
    </row>
    <row r="6" spans="1:21" x14ac:dyDescent="0.25">
      <c r="A6" s="1324" t="s">
        <v>5</v>
      </c>
      <c r="B6" s="1324"/>
      <c r="C6" s="1324"/>
      <c r="D6" s="1324"/>
      <c r="E6" s="1324"/>
      <c r="F6" s="1324"/>
      <c r="G6" s="1358" t="s">
        <v>711</v>
      </c>
      <c r="H6" s="1326"/>
      <c r="I6" s="1326"/>
      <c r="J6" s="1326"/>
      <c r="K6" s="1326"/>
      <c r="L6" s="1326"/>
      <c r="M6" s="1326"/>
      <c r="N6" s="1327"/>
      <c r="O6" s="320"/>
      <c r="P6" s="320"/>
      <c r="Q6" s="321"/>
      <c r="R6" s="320"/>
      <c r="S6" s="320"/>
      <c r="T6" s="320"/>
      <c r="U6" s="320"/>
    </row>
    <row r="7" spans="1:21" x14ac:dyDescent="0.25">
      <c r="A7" s="1359">
        <f t="array" aca="1" ref="A7" ca="1">+J37+A7:U44</f>
        <v>3</v>
      </c>
      <c r="B7" s="1324"/>
      <c r="C7" s="1324"/>
      <c r="D7" s="1324"/>
      <c r="E7" s="1324"/>
      <c r="F7" s="1324"/>
      <c r="G7" s="1358">
        <v>2025</v>
      </c>
      <c r="H7" s="1326"/>
      <c r="I7" s="1326"/>
      <c r="J7" s="1326"/>
      <c r="K7" s="1326"/>
      <c r="L7" s="1326"/>
      <c r="M7" s="1326"/>
      <c r="N7" s="1327"/>
      <c r="O7" s="320"/>
      <c r="P7" s="320"/>
      <c r="Q7" s="321"/>
      <c r="R7" s="320"/>
      <c r="S7" s="320"/>
      <c r="T7" s="320"/>
      <c r="U7" s="320"/>
    </row>
    <row r="8" spans="1:21" x14ac:dyDescent="0.25">
      <c r="A8" s="1324" t="s">
        <v>8</v>
      </c>
      <c r="B8" s="1324"/>
      <c r="C8" s="1324"/>
      <c r="D8" s="1324"/>
      <c r="E8" s="1324"/>
      <c r="F8" s="1324"/>
      <c r="G8" s="1325">
        <v>46023</v>
      </c>
      <c r="H8" s="1326"/>
      <c r="I8" s="1326"/>
      <c r="J8" s="1326"/>
      <c r="K8" s="1326"/>
      <c r="L8" s="1326"/>
      <c r="M8" s="1326"/>
      <c r="N8" s="1327"/>
      <c r="O8" s="320"/>
      <c r="P8" s="320"/>
      <c r="Q8" s="321"/>
      <c r="R8" s="320"/>
      <c r="S8" s="320"/>
      <c r="T8" s="320"/>
      <c r="U8" s="320"/>
    </row>
    <row r="9" spans="1:21" x14ac:dyDescent="0.25">
      <c r="A9" s="1324" t="s">
        <v>10</v>
      </c>
      <c r="B9" s="1324"/>
      <c r="C9" s="1324"/>
      <c r="D9" s="1324"/>
      <c r="E9" s="1324"/>
      <c r="F9" s="1324"/>
      <c r="G9" s="1325">
        <v>46112</v>
      </c>
      <c r="H9" s="1326"/>
      <c r="I9" s="1326"/>
      <c r="J9" s="1326"/>
      <c r="K9" s="1326"/>
      <c r="L9" s="1326"/>
      <c r="M9" s="1326"/>
      <c r="N9" s="1327"/>
      <c r="O9" s="320"/>
      <c r="P9" s="320"/>
      <c r="Q9" s="321"/>
      <c r="R9" s="320"/>
      <c r="S9" s="320"/>
      <c r="T9" s="320"/>
      <c r="U9" s="320"/>
    </row>
    <row r="10" spans="1:21" ht="15.75" thickBot="1" x14ac:dyDescent="0.3">
      <c r="A10" s="322"/>
      <c r="B10" s="322"/>
      <c r="C10" s="322"/>
      <c r="D10" s="322"/>
      <c r="E10" s="323"/>
      <c r="F10" s="323"/>
      <c r="G10" s="324"/>
      <c r="H10" s="323"/>
      <c r="I10" s="323"/>
      <c r="J10" s="323"/>
      <c r="K10" s="325"/>
      <c r="L10" s="326"/>
      <c r="M10" s="326"/>
      <c r="N10" s="317"/>
      <c r="O10" s="327"/>
      <c r="P10" s="327"/>
      <c r="Q10" s="328"/>
      <c r="R10" s="327"/>
      <c r="S10" s="327"/>
      <c r="T10" s="327"/>
      <c r="U10" s="327"/>
    </row>
    <row r="11" spans="1:21" ht="15.75" thickBot="1" x14ac:dyDescent="0.3">
      <c r="A11" s="1328" t="s">
        <v>12</v>
      </c>
      <c r="B11" s="1329"/>
      <c r="C11" s="1329"/>
      <c r="D11" s="1329"/>
      <c r="E11" s="1329"/>
      <c r="F11" s="1329"/>
      <c r="G11" s="1329"/>
      <c r="H11" s="1329"/>
      <c r="I11" s="1329"/>
      <c r="J11" s="1329"/>
      <c r="K11" s="1329"/>
      <c r="L11" s="1329"/>
      <c r="M11" s="1329"/>
      <c r="N11" s="1329"/>
      <c r="O11" s="1329"/>
      <c r="P11" s="1329"/>
      <c r="Q11" s="1329"/>
      <c r="R11" s="1329"/>
      <c r="S11" s="1329"/>
      <c r="T11" s="1329"/>
      <c r="U11" s="1330"/>
    </row>
    <row r="12" spans="1:21" ht="15.75" thickBot="1" x14ac:dyDescent="0.3">
      <c r="A12" s="331"/>
      <c r="B12" s="332"/>
      <c r="C12" s="332"/>
      <c r="D12" s="332"/>
      <c r="E12" s="329"/>
      <c r="F12" s="329"/>
      <c r="G12" s="332"/>
      <c r="H12" s="329"/>
      <c r="I12" s="329"/>
      <c r="J12" s="329"/>
      <c r="K12" s="333"/>
      <c r="L12" s="329"/>
      <c r="M12" s="329"/>
      <c r="N12" s="332"/>
      <c r="O12" s="329"/>
      <c r="P12" s="329"/>
      <c r="Q12" s="332"/>
      <c r="R12" s="329"/>
      <c r="S12" s="329"/>
      <c r="T12" s="329"/>
      <c r="U12" s="330"/>
    </row>
    <row r="13" spans="1:21" ht="15.75" thickBot="1" x14ac:dyDescent="0.3">
      <c r="A13" s="1331" t="s">
        <v>13</v>
      </c>
      <c r="B13" s="1332"/>
      <c r="C13" s="1332"/>
      <c r="D13" s="1332"/>
      <c r="E13" s="1332"/>
      <c r="F13" s="1332"/>
      <c r="G13" s="1332"/>
      <c r="H13" s="1332"/>
      <c r="I13" s="1332"/>
      <c r="J13" s="1332"/>
      <c r="K13" s="1332"/>
      <c r="L13" s="1332"/>
      <c r="M13" s="1333"/>
      <c r="N13" s="1334" t="s">
        <v>14</v>
      </c>
      <c r="O13" s="1335"/>
      <c r="P13" s="1335"/>
      <c r="Q13" s="1335"/>
      <c r="R13" s="1335"/>
      <c r="S13" s="1335"/>
      <c r="T13" s="1335"/>
      <c r="U13" s="1336"/>
    </row>
    <row r="14" spans="1:21" ht="15.75" customHeight="1" thickBot="1" x14ac:dyDescent="0.3">
      <c r="A14" s="1337" t="s">
        <v>15</v>
      </c>
      <c r="B14" s="1339" t="s">
        <v>16</v>
      </c>
      <c r="C14" s="1340"/>
      <c r="D14" s="1343" t="s">
        <v>80</v>
      </c>
      <c r="E14" s="1337" t="s">
        <v>18</v>
      </c>
      <c r="F14" s="1345" t="s">
        <v>19</v>
      </c>
      <c r="G14" s="1313" t="s">
        <v>20</v>
      </c>
      <c r="H14" s="1314"/>
      <c r="I14" s="1314"/>
      <c r="J14" s="1315"/>
      <c r="K14" s="1316" t="s">
        <v>21</v>
      </c>
      <c r="L14" s="1316" t="s">
        <v>22</v>
      </c>
      <c r="M14" s="1316" t="s">
        <v>23</v>
      </c>
      <c r="N14" s="1353" t="s">
        <v>24</v>
      </c>
      <c r="O14" s="1355" t="s">
        <v>25</v>
      </c>
      <c r="P14" s="1356"/>
      <c r="Q14" s="1357"/>
      <c r="R14" s="1347" t="s">
        <v>81</v>
      </c>
      <c r="S14" s="1349" t="s">
        <v>27</v>
      </c>
      <c r="T14" s="334" t="s">
        <v>28</v>
      </c>
      <c r="U14" s="1351" t="s">
        <v>29</v>
      </c>
    </row>
    <row r="15" spans="1:21" ht="122.25" customHeight="1" thickBot="1" x14ac:dyDescent="0.3">
      <c r="A15" s="1338"/>
      <c r="B15" s="1341"/>
      <c r="C15" s="1342"/>
      <c r="D15" s="1344"/>
      <c r="E15" s="1338"/>
      <c r="F15" s="1346"/>
      <c r="G15" s="335" t="s">
        <v>30</v>
      </c>
      <c r="H15" s="335" t="s">
        <v>31</v>
      </c>
      <c r="I15" s="335" t="s">
        <v>32</v>
      </c>
      <c r="J15" s="335" t="s">
        <v>33</v>
      </c>
      <c r="K15" s="1317"/>
      <c r="L15" s="1317"/>
      <c r="M15" s="1317"/>
      <c r="N15" s="1354"/>
      <c r="O15" s="336" t="s">
        <v>34</v>
      </c>
      <c r="P15" s="337" t="s">
        <v>35</v>
      </c>
      <c r="Q15" s="338" t="s">
        <v>36</v>
      </c>
      <c r="R15" s="1348"/>
      <c r="S15" s="1350"/>
      <c r="T15" s="339"/>
      <c r="U15" s="1352"/>
    </row>
    <row r="16" spans="1:21" ht="45" customHeight="1" x14ac:dyDescent="0.25">
      <c r="A16" s="1247">
        <v>1</v>
      </c>
      <c r="B16" s="1301" t="s">
        <v>712</v>
      </c>
      <c r="C16" s="1302"/>
      <c r="D16" s="1307" t="s">
        <v>713</v>
      </c>
      <c r="E16" s="1310" t="s">
        <v>714</v>
      </c>
      <c r="F16" s="340" t="s">
        <v>715</v>
      </c>
      <c r="G16" s="1271">
        <v>1</v>
      </c>
      <c r="H16" s="1271"/>
      <c r="I16" s="1256"/>
      <c r="J16" s="1256"/>
      <c r="K16" s="1253" t="s">
        <v>716</v>
      </c>
      <c r="L16" s="1265"/>
      <c r="M16" s="1226"/>
      <c r="N16" s="1271">
        <v>1</v>
      </c>
      <c r="O16" s="1244">
        <v>0</v>
      </c>
      <c r="P16" s="1256">
        <v>1</v>
      </c>
      <c r="Q16" s="1298" t="str">
        <f>IF(P16&lt;=W$42,"T",IF(P16&lt;$Z$42,"R",IF(P16&gt;=$Z$42,"P")))</f>
        <v>P</v>
      </c>
      <c r="R16" s="1226"/>
      <c r="S16" s="1226"/>
      <c r="T16" s="1226"/>
      <c r="U16" s="1229"/>
    </row>
    <row r="17" spans="1:21" ht="55.5" customHeight="1" x14ac:dyDescent="0.25">
      <c r="A17" s="1248"/>
      <c r="B17" s="1303"/>
      <c r="C17" s="1304"/>
      <c r="D17" s="1308"/>
      <c r="E17" s="1311"/>
      <c r="F17" s="341" t="s">
        <v>717</v>
      </c>
      <c r="G17" s="1274"/>
      <c r="H17" s="1274"/>
      <c r="I17" s="1260"/>
      <c r="J17" s="1260"/>
      <c r="K17" s="1254"/>
      <c r="L17" s="1266"/>
      <c r="M17" s="1227"/>
      <c r="N17" s="1274"/>
      <c r="O17" s="1245"/>
      <c r="P17" s="1257"/>
      <c r="Q17" s="1299"/>
      <c r="R17" s="1227"/>
      <c r="S17" s="1227"/>
      <c r="T17" s="1227"/>
      <c r="U17" s="1230"/>
    </row>
    <row r="18" spans="1:21" ht="52.5" customHeight="1" x14ac:dyDescent="0.25">
      <c r="A18" s="1248"/>
      <c r="B18" s="1303"/>
      <c r="C18" s="1304"/>
      <c r="D18" s="1308"/>
      <c r="E18" s="1311"/>
      <c r="F18" s="341" t="s">
        <v>718</v>
      </c>
      <c r="G18" s="1274"/>
      <c r="H18" s="1274"/>
      <c r="I18" s="1260"/>
      <c r="J18" s="1260"/>
      <c r="K18" s="1254"/>
      <c r="L18" s="1266"/>
      <c r="M18" s="1227"/>
      <c r="N18" s="1274"/>
      <c r="O18" s="1245"/>
      <c r="P18" s="1257"/>
      <c r="Q18" s="1299"/>
      <c r="R18" s="1227"/>
      <c r="S18" s="1227"/>
      <c r="T18" s="1227"/>
      <c r="U18" s="1230"/>
    </row>
    <row r="19" spans="1:21" ht="51" customHeight="1" thickBot="1" x14ac:dyDescent="0.3">
      <c r="A19" s="1249"/>
      <c r="B19" s="1303"/>
      <c r="C19" s="1304"/>
      <c r="D19" s="1309"/>
      <c r="E19" s="1312"/>
      <c r="F19" s="342" t="s">
        <v>719</v>
      </c>
      <c r="G19" s="1275"/>
      <c r="H19" s="1275"/>
      <c r="I19" s="1261"/>
      <c r="J19" s="1261"/>
      <c r="K19" s="1255"/>
      <c r="L19" s="1267"/>
      <c r="M19" s="1228"/>
      <c r="N19" s="1275"/>
      <c r="O19" s="1246"/>
      <c r="P19" s="1258"/>
      <c r="Q19" s="1300"/>
      <c r="R19" s="1228"/>
      <c r="S19" s="1228"/>
      <c r="T19" s="1228"/>
      <c r="U19" s="1231"/>
    </row>
    <row r="20" spans="1:21" ht="63" customHeight="1" x14ac:dyDescent="0.25">
      <c r="A20" s="1247">
        <v>2</v>
      </c>
      <c r="B20" s="1303"/>
      <c r="C20" s="1304"/>
      <c r="D20" s="1318" t="s">
        <v>720</v>
      </c>
      <c r="E20" s="1268" t="s">
        <v>721</v>
      </c>
      <c r="F20" s="343" t="s">
        <v>722</v>
      </c>
      <c r="G20" s="1271">
        <v>1</v>
      </c>
      <c r="H20" s="1271"/>
      <c r="I20" s="1256"/>
      <c r="J20" s="1256"/>
      <c r="K20" s="1253" t="s">
        <v>723</v>
      </c>
      <c r="L20" s="1226"/>
      <c r="M20" s="1226"/>
      <c r="N20" s="1271">
        <v>1</v>
      </c>
      <c r="O20" s="1244">
        <f>IF(N20&lt;1,N20-AVERAGE(G20:J20),N20-(SUM(G20:J20)))</f>
        <v>0</v>
      </c>
      <c r="P20" s="1256">
        <v>1</v>
      </c>
      <c r="Q20" s="1298" t="str">
        <f>IF(P20&lt;=W$42,"T",IF(P20&lt;$Z$42,"R",IF(P20&gt;=$Z$42,"P")))</f>
        <v>P</v>
      </c>
      <c r="R20" s="1226"/>
      <c r="S20" s="1226"/>
      <c r="T20" s="1226"/>
      <c r="U20" s="1229"/>
    </row>
    <row r="21" spans="1:21" ht="67.5" customHeight="1" x14ac:dyDescent="0.25">
      <c r="A21" s="1248"/>
      <c r="B21" s="1303"/>
      <c r="C21" s="1304"/>
      <c r="D21" s="1319"/>
      <c r="E21" s="1269"/>
      <c r="F21" s="302" t="s">
        <v>724</v>
      </c>
      <c r="G21" s="1274"/>
      <c r="H21" s="1274"/>
      <c r="I21" s="1257"/>
      <c r="J21" s="1257"/>
      <c r="K21" s="1254"/>
      <c r="L21" s="1227"/>
      <c r="M21" s="1227"/>
      <c r="N21" s="1274"/>
      <c r="O21" s="1245"/>
      <c r="P21" s="1257"/>
      <c r="Q21" s="1299"/>
      <c r="R21" s="1227"/>
      <c r="S21" s="1227"/>
      <c r="T21" s="1227"/>
      <c r="U21" s="1230"/>
    </row>
    <row r="22" spans="1:21" ht="66" customHeight="1" x14ac:dyDescent="0.25">
      <c r="A22" s="1248"/>
      <c r="B22" s="1303"/>
      <c r="C22" s="1304"/>
      <c r="D22" s="1319"/>
      <c r="E22" s="1269"/>
      <c r="F22" s="302" t="s">
        <v>725</v>
      </c>
      <c r="G22" s="1274"/>
      <c r="H22" s="1274"/>
      <c r="I22" s="1257"/>
      <c r="J22" s="1257"/>
      <c r="K22" s="1254"/>
      <c r="L22" s="1227"/>
      <c r="M22" s="1227"/>
      <c r="N22" s="1274"/>
      <c r="O22" s="1245"/>
      <c r="P22" s="1257"/>
      <c r="Q22" s="1299"/>
      <c r="R22" s="1227"/>
      <c r="S22" s="1227"/>
      <c r="T22" s="1227"/>
      <c r="U22" s="1230"/>
    </row>
    <row r="23" spans="1:21" ht="75" customHeight="1" thickBot="1" x14ac:dyDescent="0.3">
      <c r="A23" s="1249"/>
      <c r="B23" s="1303"/>
      <c r="C23" s="1304"/>
      <c r="D23" s="1319"/>
      <c r="E23" s="1270"/>
      <c r="F23" s="344" t="s">
        <v>726</v>
      </c>
      <c r="G23" s="1275"/>
      <c r="H23" s="1275"/>
      <c r="I23" s="1258"/>
      <c r="J23" s="1258"/>
      <c r="K23" s="1255"/>
      <c r="L23" s="1228"/>
      <c r="M23" s="1228"/>
      <c r="N23" s="1275"/>
      <c r="O23" s="1246"/>
      <c r="P23" s="1258"/>
      <c r="Q23" s="1300"/>
      <c r="R23" s="1228"/>
      <c r="S23" s="1228"/>
      <c r="T23" s="1228"/>
      <c r="U23" s="1231"/>
    </row>
    <row r="24" spans="1:21" ht="63" hidden="1" customHeight="1" x14ac:dyDescent="0.25">
      <c r="A24" s="1321">
        <v>3</v>
      </c>
      <c r="B24" s="1303"/>
      <c r="C24" s="1304"/>
      <c r="D24" s="1319"/>
      <c r="E24" s="1268" t="s">
        <v>727</v>
      </c>
      <c r="F24" s="343" t="s">
        <v>728</v>
      </c>
      <c r="G24" s="1271">
        <v>0</v>
      </c>
      <c r="H24" s="1279"/>
      <c r="I24" s="1279"/>
      <c r="J24" s="1271"/>
      <c r="K24" s="1294" t="s">
        <v>729</v>
      </c>
      <c r="L24" s="1283"/>
      <c r="M24" s="1259"/>
      <c r="N24" s="1271">
        <v>1</v>
      </c>
      <c r="O24" s="1285">
        <f>IF(N24&lt;1,N24-AVERAGE(G24:J24),N24-(SUM(G24:J24)))</f>
        <v>1</v>
      </c>
      <c r="P24" s="1288">
        <f>IF(N24&lt;1,(AVERAGE(G24:J24)/N24),SUM(G24:J24)/N24)</f>
        <v>0</v>
      </c>
      <c r="Q24" s="1291" t="str">
        <f>IF(P24&lt;=W$42,"T",IF(P24&lt;$Z$42,"R",IF(P24&gt;=$Z$42,"P")))</f>
        <v>T</v>
      </c>
      <c r="R24" s="1259"/>
      <c r="S24" s="1259"/>
      <c r="T24" s="1259"/>
      <c r="U24" s="1280"/>
    </row>
    <row r="25" spans="1:21" ht="63" hidden="1" customHeight="1" x14ac:dyDescent="0.25">
      <c r="A25" s="1322"/>
      <c r="B25" s="1303"/>
      <c r="C25" s="1304"/>
      <c r="D25" s="1319"/>
      <c r="E25" s="1269"/>
      <c r="F25" s="302" t="s">
        <v>730</v>
      </c>
      <c r="G25" s="1272"/>
      <c r="H25" s="1272"/>
      <c r="I25" s="1272"/>
      <c r="J25" s="1274"/>
      <c r="K25" s="1295"/>
      <c r="L25" s="1297"/>
      <c r="M25" s="1260"/>
      <c r="N25" s="1274"/>
      <c r="O25" s="1286"/>
      <c r="P25" s="1289"/>
      <c r="Q25" s="1292"/>
      <c r="R25" s="1260"/>
      <c r="S25" s="1260"/>
      <c r="T25" s="1260"/>
      <c r="U25" s="1281"/>
    </row>
    <row r="26" spans="1:21" ht="63" hidden="1" customHeight="1" thickBot="1" x14ac:dyDescent="0.3">
      <c r="A26" s="1323"/>
      <c r="B26" s="1303"/>
      <c r="C26" s="1304"/>
      <c r="D26" s="1319"/>
      <c r="E26" s="1270"/>
      <c r="F26" s="344" t="s">
        <v>731</v>
      </c>
      <c r="G26" s="1273"/>
      <c r="H26" s="1273"/>
      <c r="I26" s="1273"/>
      <c r="J26" s="1275"/>
      <c r="K26" s="1296"/>
      <c r="L26" s="1284"/>
      <c r="M26" s="1261"/>
      <c r="N26" s="1275"/>
      <c r="O26" s="1287"/>
      <c r="P26" s="1290"/>
      <c r="Q26" s="1293"/>
      <c r="R26" s="1261"/>
      <c r="S26" s="1261"/>
      <c r="T26" s="1261"/>
      <c r="U26" s="1282"/>
    </row>
    <row r="27" spans="1:21" ht="111" customHeight="1" x14ac:dyDescent="0.25">
      <c r="A27" s="1247">
        <v>4</v>
      </c>
      <c r="B27" s="1303"/>
      <c r="C27" s="1304"/>
      <c r="D27" s="1319"/>
      <c r="E27" s="1268" t="s">
        <v>732</v>
      </c>
      <c r="F27" s="343" t="s">
        <v>733</v>
      </c>
      <c r="G27" s="1271">
        <v>1</v>
      </c>
      <c r="H27" s="1271"/>
      <c r="I27" s="1271"/>
      <c r="J27" s="1271"/>
      <c r="K27" s="1253" t="s">
        <v>734</v>
      </c>
      <c r="L27" s="1283"/>
      <c r="M27" s="1259"/>
      <c r="N27" s="1271">
        <v>1</v>
      </c>
      <c r="O27" s="1244">
        <f>IF(N27&lt;1,N27-AVERAGE(G27:J27),N27-(SUM(G27:J27)))</f>
        <v>0</v>
      </c>
      <c r="P27" s="1256">
        <v>1</v>
      </c>
      <c r="Q27" s="1241" t="str">
        <f>IF(P27&lt;=W$42,"T",IF(P27&lt;$Z$42,"R",IF(P27&gt;=$Z$42,"P")))</f>
        <v>P</v>
      </c>
      <c r="R27" s="1259"/>
      <c r="S27" s="1259"/>
      <c r="T27" s="1259"/>
      <c r="U27" s="1280"/>
    </row>
    <row r="28" spans="1:21" ht="79.5" customHeight="1" thickBot="1" x14ac:dyDescent="0.3">
      <c r="A28" s="1249"/>
      <c r="B28" s="1303"/>
      <c r="C28" s="1304"/>
      <c r="D28" s="1319"/>
      <c r="E28" s="1270"/>
      <c r="F28" s="344" t="s">
        <v>735</v>
      </c>
      <c r="G28" s="1273"/>
      <c r="H28" s="1273"/>
      <c r="I28" s="1273"/>
      <c r="J28" s="1275"/>
      <c r="K28" s="1255"/>
      <c r="L28" s="1284"/>
      <c r="M28" s="1261"/>
      <c r="N28" s="1275"/>
      <c r="O28" s="1246"/>
      <c r="P28" s="1258"/>
      <c r="Q28" s="1243"/>
      <c r="R28" s="1261"/>
      <c r="S28" s="1261"/>
      <c r="T28" s="1261"/>
      <c r="U28" s="1282"/>
    </row>
    <row r="29" spans="1:21" ht="67.5" customHeight="1" x14ac:dyDescent="0.25">
      <c r="A29" s="1247">
        <v>5</v>
      </c>
      <c r="B29" s="1303"/>
      <c r="C29" s="1304"/>
      <c r="D29" s="1319"/>
      <c r="E29" s="1268" t="s">
        <v>736</v>
      </c>
      <c r="F29" s="343" t="s">
        <v>737</v>
      </c>
      <c r="G29" s="1271">
        <v>1</v>
      </c>
      <c r="H29" s="1271"/>
      <c r="I29" s="1271"/>
      <c r="J29" s="1271"/>
      <c r="K29" s="1253" t="s">
        <v>738</v>
      </c>
      <c r="L29" s="1265"/>
      <c r="M29" s="1226"/>
      <c r="N29" s="1279">
        <v>100</v>
      </c>
      <c r="O29" s="1244">
        <v>0</v>
      </c>
      <c r="P29" s="1256">
        <v>1</v>
      </c>
      <c r="Q29" s="1241" t="str">
        <f>IF(P29&lt;=W$42,"T",IF(P29&lt;$Z$42,"R",IF(P29&gt;=$Z$42,"P")))</f>
        <v>P</v>
      </c>
      <c r="R29" s="1226"/>
      <c r="S29" s="1226"/>
      <c r="T29" s="1226"/>
      <c r="U29" s="1229"/>
    </row>
    <row r="30" spans="1:21" ht="78.75" customHeight="1" thickBot="1" x14ac:dyDescent="0.3">
      <c r="A30" s="1249"/>
      <c r="B30" s="1303"/>
      <c r="C30" s="1304"/>
      <c r="D30" s="1319"/>
      <c r="E30" s="1270"/>
      <c r="F30" s="344" t="s">
        <v>739</v>
      </c>
      <c r="G30" s="1273"/>
      <c r="H30" s="1273"/>
      <c r="I30" s="1273"/>
      <c r="J30" s="1273"/>
      <c r="K30" s="1255"/>
      <c r="L30" s="1267"/>
      <c r="M30" s="1228"/>
      <c r="N30" s="1273"/>
      <c r="O30" s="1246"/>
      <c r="P30" s="1258"/>
      <c r="Q30" s="1243"/>
      <c r="R30" s="1228"/>
      <c r="S30" s="1228"/>
      <c r="T30" s="1228"/>
      <c r="U30" s="1231"/>
    </row>
    <row r="31" spans="1:21" ht="76.5" hidden="1" customHeight="1" x14ac:dyDescent="0.25">
      <c r="A31" s="1247">
        <v>6</v>
      </c>
      <c r="B31" s="1303"/>
      <c r="C31" s="1304"/>
      <c r="D31" s="1319"/>
      <c r="E31" s="1268" t="s">
        <v>740</v>
      </c>
      <c r="F31" s="343" t="s">
        <v>741</v>
      </c>
      <c r="G31" s="1271">
        <v>0</v>
      </c>
      <c r="H31" s="1271"/>
      <c r="I31" s="1256"/>
      <c r="J31" s="1256"/>
      <c r="K31" s="1253"/>
      <c r="L31" s="1265"/>
      <c r="M31" s="1226"/>
      <c r="N31" s="1271">
        <v>1</v>
      </c>
      <c r="O31" s="1244">
        <f>IF(N31&lt;1,N31-AVERAGE(G32:J32),N31-(SUM(G32:J32)))</f>
        <v>1</v>
      </c>
      <c r="P31" s="1256">
        <f>IF(N31&lt;1,(AVERAGE(G32:J32)/N31),SUM(G32:J32)/N31)</f>
        <v>0</v>
      </c>
      <c r="Q31" s="1241" t="str">
        <f>IF(P31&lt;=W$42,"T",IF(P31&lt;$Z$42,"R",IF(P31&gt;=$Z$42,"P")))</f>
        <v>T</v>
      </c>
      <c r="R31" s="1226"/>
      <c r="S31" s="1226"/>
      <c r="T31" s="1226"/>
      <c r="U31" s="1229"/>
    </row>
    <row r="32" spans="1:21" ht="56.25" hidden="1" customHeight="1" x14ac:dyDescent="0.25">
      <c r="A32" s="1248"/>
      <c r="B32" s="1303"/>
      <c r="C32" s="1304"/>
      <c r="D32" s="1319"/>
      <c r="E32" s="1269"/>
      <c r="F32" s="302" t="s">
        <v>742</v>
      </c>
      <c r="G32" s="1274"/>
      <c r="H32" s="1274"/>
      <c r="I32" s="1257"/>
      <c r="J32" s="1257"/>
      <c r="K32" s="1254"/>
      <c r="L32" s="1266"/>
      <c r="M32" s="1227"/>
      <c r="N32" s="1274"/>
      <c r="O32" s="1245"/>
      <c r="P32" s="1257"/>
      <c r="Q32" s="1242"/>
      <c r="R32" s="1227"/>
      <c r="S32" s="1227"/>
      <c r="T32" s="1227"/>
      <c r="U32" s="1230"/>
    </row>
    <row r="33" spans="1:21" ht="63.75" hidden="1" customHeight="1" thickBot="1" x14ac:dyDescent="0.3">
      <c r="A33" s="1249"/>
      <c r="B33" s="1303"/>
      <c r="C33" s="1304"/>
      <c r="D33" s="1319"/>
      <c r="E33" s="1270"/>
      <c r="F33" s="345" t="s">
        <v>743</v>
      </c>
      <c r="G33" s="1275"/>
      <c r="H33" s="1275"/>
      <c r="I33" s="1258"/>
      <c r="J33" s="1258"/>
      <c r="K33" s="1255"/>
      <c r="L33" s="1267"/>
      <c r="M33" s="1228"/>
      <c r="N33" s="1275"/>
      <c r="O33" s="1246"/>
      <c r="P33" s="1258"/>
      <c r="Q33" s="1243"/>
      <c r="R33" s="1228"/>
      <c r="S33" s="1228"/>
      <c r="T33" s="1228"/>
      <c r="U33" s="1231"/>
    </row>
    <row r="34" spans="1:21" ht="82.5" customHeight="1" x14ac:dyDescent="0.25">
      <c r="A34" s="1247">
        <v>7</v>
      </c>
      <c r="B34" s="1303"/>
      <c r="C34" s="1304"/>
      <c r="D34" s="1319"/>
      <c r="E34" s="1268" t="s">
        <v>744</v>
      </c>
      <c r="F34" s="346" t="s">
        <v>745</v>
      </c>
      <c r="G34" s="1271">
        <v>1</v>
      </c>
      <c r="H34" s="1271"/>
      <c r="I34" s="1276"/>
      <c r="J34" s="1256"/>
      <c r="K34" s="1253" t="s">
        <v>746</v>
      </c>
      <c r="L34" s="1265"/>
      <c r="M34" s="1226"/>
      <c r="N34" s="1271">
        <v>1</v>
      </c>
      <c r="O34" s="1244">
        <v>0</v>
      </c>
      <c r="P34" s="1256">
        <v>1</v>
      </c>
      <c r="Q34" s="1241" t="str">
        <f>IF(P34&lt;=W$42,"T",IF(P34&lt;$Z$42,"R",IF(P34&gt;=$Z$42,"P")))</f>
        <v>P</v>
      </c>
      <c r="R34" s="1226"/>
      <c r="S34" s="1226"/>
      <c r="T34" s="1226"/>
      <c r="U34" s="1229"/>
    </row>
    <row r="35" spans="1:21" ht="54" customHeight="1" x14ac:dyDescent="0.25">
      <c r="A35" s="1248"/>
      <c r="B35" s="1303"/>
      <c r="C35" s="1304"/>
      <c r="D35" s="1319"/>
      <c r="E35" s="1269"/>
      <c r="F35" s="302" t="s">
        <v>747</v>
      </c>
      <c r="G35" s="1272"/>
      <c r="H35" s="1272"/>
      <c r="I35" s="1277"/>
      <c r="J35" s="1257"/>
      <c r="K35" s="1254"/>
      <c r="L35" s="1266"/>
      <c r="M35" s="1227"/>
      <c r="N35" s="1274"/>
      <c r="O35" s="1245"/>
      <c r="P35" s="1257"/>
      <c r="Q35" s="1242"/>
      <c r="R35" s="1227"/>
      <c r="S35" s="1227"/>
      <c r="T35" s="1227"/>
      <c r="U35" s="1230"/>
    </row>
    <row r="36" spans="1:21" ht="61.5" customHeight="1" x14ac:dyDescent="0.25">
      <c r="A36" s="1248"/>
      <c r="B36" s="1303"/>
      <c r="C36" s="1304"/>
      <c r="D36" s="1319"/>
      <c r="E36" s="1269"/>
      <c r="F36" s="302" t="s">
        <v>748</v>
      </c>
      <c r="G36" s="1272"/>
      <c r="H36" s="1272"/>
      <c r="I36" s="1277"/>
      <c r="J36" s="1257"/>
      <c r="K36" s="1254"/>
      <c r="L36" s="1266"/>
      <c r="M36" s="1227"/>
      <c r="N36" s="1274"/>
      <c r="O36" s="1245"/>
      <c r="P36" s="1257"/>
      <c r="Q36" s="1242"/>
      <c r="R36" s="1227"/>
      <c r="S36" s="1227"/>
      <c r="T36" s="1227"/>
      <c r="U36" s="1230"/>
    </row>
    <row r="37" spans="1:21" ht="51.75" customHeight="1" x14ac:dyDescent="0.25">
      <c r="A37" s="1248"/>
      <c r="B37" s="1303"/>
      <c r="C37" s="1304"/>
      <c r="D37" s="1319"/>
      <c r="E37" s="1269"/>
      <c r="F37" s="302" t="s">
        <v>749</v>
      </c>
      <c r="G37" s="1272"/>
      <c r="H37" s="1272"/>
      <c r="I37" s="1277"/>
      <c r="J37" s="1257"/>
      <c r="K37" s="1254"/>
      <c r="L37" s="1266"/>
      <c r="M37" s="1227"/>
      <c r="N37" s="1274"/>
      <c r="O37" s="1245"/>
      <c r="P37" s="1257"/>
      <c r="Q37" s="1242"/>
      <c r="R37" s="1227"/>
      <c r="S37" s="1227"/>
      <c r="T37" s="1227"/>
      <c r="U37" s="1230"/>
    </row>
    <row r="38" spans="1:21" ht="88.5" customHeight="1" thickBot="1" x14ac:dyDescent="0.3">
      <c r="A38" s="1249"/>
      <c r="B38" s="1303"/>
      <c r="C38" s="1304"/>
      <c r="D38" s="1319"/>
      <c r="E38" s="1270"/>
      <c r="F38" s="344" t="s">
        <v>750</v>
      </c>
      <c r="G38" s="1273"/>
      <c r="H38" s="1273"/>
      <c r="I38" s="1278"/>
      <c r="J38" s="1258"/>
      <c r="K38" s="1255"/>
      <c r="L38" s="1267"/>
      <c r="M38" s="1228"/>
      <c r="N38" s="1275"/>
      <c r="O38" s="1246"/>
      <c r="P38" s="1258"/>
      <c r="Q38" s="1243"/>
      <c r="R38" s="1228"/>
      <c r="S38" s="1228"/>
      <c r="T38" s="1228"/>
      <c r="U38" s="1231"/>
    </row>
    <row r="39" spans="1:21" ht="87.75" customHeight="1" x14ac:dyDescent="0.25">
      <c r="A39" s="1247">
        <v>8</v>
      </c>
      <c r="B39" s="1303"/>
      <c r="C39" s="1304"/>
      <c r="D39" s="1319"/>
      <c r="E39" s="1268" t="s">
        <v>751</v>
      </c>
      <c r="F39" s="343" t="s">
        <v>752</v>
      </c>
      <c r="G39" s="1271">
        <v>1</v>
      </c>
      <c r="H39" s="1271"/>
      <c r="I39" s="1271"/>
      <c r="J39" s="1256"/>
      <c r="K39" s="1253" t="s">
        <v>753</v>
      </c>
      <c r="L39" s="1265"/>
      <c r="M39" s="1226"/>
      <c r="N39" s="1271">
        <v>1</v>
      </c>
      <c r="O39" s="1244">
        <f>IF(N39&lt;1,N39-AVERAGE(G39:J39),N39-(SUM(G39:J39)))</f>
        <v>0</v>
      </c>
      <c r="P39" s="1256">
        <f>IF(N39&lt;1,(AVERAGE(G39:J39)/N39),SUM(G39:J39)/N39)</f>
        <v>1</v>
      </c>
      <c r="Q39" s="1241" t="str">
        <f>IF(P39&lt;=W$42,"T",IF(P39&lt;$Z$42,"R",IF(P39&gt;=$Z$42,"P")))</f>
        <v>P</v>
      </c>
      <c r="R39" s="1226"/>
      <c r="S39" s="1226"/>
      <c r="T39" s="1226"/>
      <c r="U39" s="1229"/>
    </row>
    <row r="40" spans="1:21" ht="58.5" customHeight="1" x14ac:dyDescent="0.25">
      <c r="A40" s="1248"/>
      <c r="B40" s="1303"/>
      <c r="C40" s="1304"/>
      <c r="D40" s="1319"/>
      <c r="E40" s="1269"/>
      <c r="F40" s="302" t="s">
        <v>754</v>
      </c>
      <c r="G40" s="1272"/>
      <c r="H40" s="1272"/>
      <c r="I40" s="1272"/>
      <c r="J40" s="1257"/>
      <c r="K40" s="1254"/>
      <c r="L40" s="1266"/>
      <c r="M40" s="1227"/>
      <c r="N40" s="1274"/>
      <c r="O40" s="1245"/>
      <c r="P40" s="1257"/>
      <c r="Q40" s="1242"/>
      <c r="R40" s="1227"/>
      <c r="S40" s="1227"/>
      <c r="T40" s="1227"/>
      <c r="U40" s="1230"/>
    </row>
    <row r="41" spans="1:21" ht="79.5" customHeight="1" thickBot="1" x14ac:dyDescent="0.3">
      <c r="A41" s="1249"/>
      <c r="B41" s="1303"/>
      <c r="C41" s="1304"/>
      <c r="D41" s="1319"/>
      <c r="E41" s="1270"/>
      <c r="F41" s="344" t="s">
        <v>755</v>
      </c>
      <c r="G41" s="1273"/>
      <c r="H41" s="1273"/>
      <c r="I41" s="1273"/>
      <c r="J41" s="1258"/>
      <c r="K41" s="1255"/>
      <c r="L41" s="1267"/>
      <c r="M41" s="1228"/>
      <c r="N41" s="1275"/>
      <c r="O41" s="1246"/>
      <c r="P41" s="1258"/>
      <c r="Q41" s="1243"/>
      <c r="R41" s="1228"/>
      <c r="S41" s="1228"/>
      <c r="T41" s="1228"/>
      <c r="U41" s="1231"/>
    </row>
    <row r="42" spans="1:21" ht="96" customHeight="1" thickBot="1" x14ac:dyDescent="0.3">
      <c r="A42" s="347">
        <v>9</v>
      </c>
      <c r="B42" s="1305"/>
      <c r="C42" s="1306"/>
      <c r="D42" s="1320"/>
      <c r="E42" s="348" t="s">
        <v>756</v>
      </c>
      <c r="F42" s="349" t="s">
        <v>757</v>
      </c>
      <c r="G42" s="350">
        <v>1</v>
      </c>
      <c r="H42" s="351"/>
      <c r="I42" s="352"/>
      <c r="J42" s="352"/>
      <c r="K42" s="353" t="s">
        <v>758</v>
      </c>
      <c r="L42" s="354"/>
      <c r="M42" s="355"/>
      <c r="N42" s="350">
        <v>1</v>
      </c>
      <c r="O42" s="356">
        <f>IF(N42&lt;1,N42-AVERAGE(G42:J42),N42-(SUM(G42:J42)))</f>
        <v>0</v>
      </c>
      <c r="P42" s="352">
        <f>IF(N42&lt;1,(AVERAGE(G42:J42)/N42),SUM(G42:J42)/N42)</f>
        <v>1</v>
      </c>
      <c r="Q42" s="357" t="str">
        <f>IF(P42&lt;=W$42,"T",IF(P42&lt;$Z$42,"R",IF(P42&gt;=$Z$42,"P")))</f>
        <v>P</v>
      </c>
      <c r="R42" s="355"/>
      <c r="S42" s="355"/>
      <c r="T42" s="355"/>
      <c r="U42" s="358"/>
    </row>
    <row r="43" spans="1:21" ht="66" hidden="1" customHeight="1" x14ac:dyDescent="0.25">
      <c r="A43" s="1247">
        <v>10</v>
      </c>
      <c r="B43" s="1250"/>
      <c r="C43" s="1250"/>
      <c r="D43" s="1250"/>
      <c r="E43" s="1253" t="s">
        <v>759</v>
      </c>
      <c r="F43" s="359" t="s">
        <v>760</v>
      </c>
      <c r="G43" s="1232">
        <v>0</v>
      </c>
      <c r="H43" s="1232"/>
      <c r="I43" s="1232"/>
      <c r="J43" s="1259"/>
      <c r="K43" s="1262"/>
      <c r="L43" s="1265"/>
      <c r="M43" s="1226"/>
      <c r="N43" s="1232">
        <v>1</v>
      </c>
      <c r="O43" s="1235">
        <v>0</v>
      </c>
      <c r="P43" s="1238">
        <v>0</v>
      </c>
      <c r="Q43" s="1241" t="str">
        <f>IF(P43&lt;=W$42,"T",IF(P43&lt;$Z$42,"R",IF(P43&gt;=$Z$42,"P")))</f>
        <v>T</v>
      </c>
      <c r="R43" s="1226"/>
      <c r="S43" s="1226"/>
      <c r="T43" s="1226"/>
      <c r="U43" s="1229"/>
    </row>
    <row r="44" spans="1:21" ht="63.75" hidden="1" customHeight="1" x14ac:dyDescent="0.25">
      <c r="A44" s="1248"/>
      <c r="B44" s="1251"/>
      <c r="C44" s="1251"/>
      <c r="D44" s="1251"/>
      <c r="E44" s="1254"/>
      <c r="F44" s="285" t="s">
        <v>761</v>
      </c>
      <c r="G44" s="1233"/>
      <c r="H44" s="1233"/>
      <c r="I44" s="1233"/>
      <c r="J44" s="1260"/>
      <c r="K44" s="1263"/>
      <c r="L44" s="1266"/>
      <c r="M44" s="1227"/>
      <c r="N44" s="1233"/>
      <c r="O44" s="1236"/>
      <c r="P44" s="1239"/>
      <c r="Q44" s="1242"/>
      <c r="R44" s="1227"/>
      <c r="S44" s="1227"/>
      <c r="T44" s="1227"/>
      <c r="U44" s="1230"/>
    </row>
    <row r="45" spans="1:21" ht="61.5" hidden="1" customHeight="1" thickBot="1" x14ac:dyDescent="0.3">
      <c r="A45" s="1249"/>
      <c r="B45" s="1252"/>
      <c r="C45" s="1252"/>
      <c r="D45" s="1252"/>
      <c r="E45" s="1255"/>
      <c r="F45" s="360" t="s">
        <v>762</v>
      </c>
      <c r="G45" s="1234"/>
      <c r="H45" s="1234"/>
      <c r="I45" s="1234"/>
      <c r="J45" s="1261"/>
      <c r="K45" s="1264"/>
      <c r="L45" s="1267"/>
      <c r="M45" s="1228"/>
      <c r="N45" s="1234"/>
      <c r="O45" s="1237"/>
      <c r="P45" s="1240"/>
      <c r="Q45" s="1243"/>
      <c r="R45" s="1228"/>
      <c r="S45" s="1228"/>
      <c r="T45" s="1228"/>
      <c r="U45" s="1231"/>
    </row>
  </sheetData>
  <mergeCells count="190">
    <mergeCell ref="A6:F6"/>
    <mergeCell ref="G6:N6"/>
    <mergeCell ref="A7:F7"/>
    <mergeCell ref="G7:N7"/>
    <mergeCell ref="A8:F8"/>
    <mergeCell ref="G8:N8"/>
    <mergeCell ref="A2:F4"/>
    <mergeCell ref="G2:N2"/>
    <mergeCell ref="O2:U2"/>
    <mergeCell ref="G3:N4"/>
    <mergeCell ref="O3:U3"/>
    <mergeCell ref="O4:U4"/>
    <mergeCell ref="A9:F9"/>
    <mergeCell ref="G9:N9"/>
    <mergeCell ref="A11:U11"/>
    <mergeCell ref="A13:M13"/>
    <mergeCell ref="N13:U13"/>
    <mergeCell ref="A14:A15"/>
    <mergeCell ref="B14:C15"/>
    <mergeCell ref="D14:D15"/>
    <mergeCell ref="E14:E15"/>
    <mergeCell ref="F14:F15"/>
    <mergeCell ref="R14:R15"/>
    <mergeCell ref="S14:S15"/>
    <mergeCell ref="U14:U15"/>
    <mergeCell ref="L14:L15"/>
    <mergeCell ref="M14:M15"/>
    <mergeCell ref="N14:N15"/>
    <mergeCell ref="O14:Q14"/>
    <mergeCell ref="A16:A19"/>
    <mergeCell ref="B16:C42"/>
    <mergeCell ref="D16:D19"/>
    <mergeCell ref="E16:E19"/>
    <mergeCell ref="G16:G19"/>
    <mergeCell ref="H16:H19"/>
    <mergeCell ref="I16:I19"/>
    <mergeCell ref="G14:J14"/>
    <mergeCell ref="K14:K15"/>
    <mergeCell ref="A20:A23"/>
    <mergeCell ref="D20:D42"/>
    <mergeCell ref="E20:E23"/>
    <mergeCell ref="G20:G23"/>
    <mergeCell ref="H20:H23"/>
    <mergeCell ref="I20:I23"/>
    <mergeCell ref="A24:A26"/>
    <mergeCell ref="E24:E26"/>
    <mergeCell ref="G24:G26"/>
    <mergeCell ref="H24:H26"/>
    <mergeCell ref="A29:A30"/>
    <mergeCell ref="E29:E30"/>
    <mergeCell ref="G29:G30"/>
    <mergeCell ref="H29:H30"/>
    <mergeCell ref="I29:I30"/>
    <mergeCell ref="P16:P19"/>
    <mergeCell ref="Q16:Q19"/>
    <mergeCell ref="R16:R19"/>
    <mergeCell ref="S16:S19"/>
    <mergeCell ref="T16:T19"/>
    <mergeCell ref="U16:U19"/>
    <mergeCell ref="J16:J19"/>
    <mergeCell ref="K16:K19"/>
    <mergeCell ref="L16:L19"/>
    <mergeCell ref="M16:M19"/>
    <mergeCell ref="N16:N19"/>
    <mergeCell ref="O16:O19"/>
    <mergeCell ref="I24:I26"/>
    <mergeCell ref="J24:J26"/>
    <mergeCell ref="K24:K26"/>
    <mergeCell ref="L24:L26"/>
    <mergeCell ref="M24:M26"/>
    <mergeCell ref="N24:N26"/>
    <mergeCell ref="T27:T28"/>
    <mergeCell ref="U27:U28"/>
    <mergeCell ref="P20:P23"/>
    <mergeCell ref="Q20:Q23"/>
    <mergeCell ref="R20:R23"/>
    <mergeCell ref="S20:S23"/>
    <mergeCell ref="T20:T23"/>
    <mergeCell ref="U20:U23"/>
    <mergeCell ref="J20:J23"/>
    <mergeCell ref="K20:K23"/>
    <mergeCell ref="L20:L23"/>
    <mergeCell ref="M20:M23"/>
    <mergeCell ref="N20:N23"/>
    <mergeCell ref="O20:O23"/>
    <mergeCell ref="A27:A28"/>
    <mergeCell ref="E27:E28"/>
    <mergeCell ref="G27:G28"/>
    <mergeCell ref="H27:H28"/>
    <mergeCell ref="I27:I28"/>
    <mergeCell ref="J27:J28"/>
    <mergeCell ref="K27:K28"/>
    <mergeCell ref="L27:L28"/>
    <mergeCell ref="M27:M28"/>
    <mergeCell ref="L29:L30"/>
    <mergeCell ref="N27:N28"/>
    <mergeCell ref="O27:O28"/>
    <mergeCell ref="P27:P28"/>
    <mergeCell ref="Q27:Q28"/>
    <mergeCell ref="R27:R28"/>
    <mergeCell ref="S27:S28"/>
    <mergeCell ref="S29:S30"/>
    <mergeCell ref="U24:U26"/>
    <mergeCell ref="O24:O26"/>
    <mergeCell ref="P24:P26"/>
    <mergeCell ref="Q24:Q26"/>
    <mergeCell ref="R24:R26"/>
    <mergeCell ref="S24:S26"/>
    <mergeCell ref="T24:T26"/>
    <mergeCell ref="T29:T30"/>
    <mergeCell ref="U29:U30"/>
    <mergeCell ref="A31:A33"/>
    <mergeCell ref="E31:E33"/>
    <mergeCell ref="G31:G33"/>
    <mergeCell ref="H31:H33"/>
    <mergeCell ref="I31:I33"/>
    <mergeCell ref="J31:J33"/>
    <mergeCell ref="K31:K33"/>
    <mergeCell ref="M29:M30"/>
    <mergeCell ref="N29:N30"/>
    <mergeCell ref="O29:O30"/>
    <mergeCell ref="P29:P30"/>
    <mergeCell ref="Q29:Q30"/>
    <mergeCell ref="R29:R30"/>
    <mergeCell ref="R31:R33"/>
    <mergeCell ref="S31:S33"/>
    <mergeCell ref="T31:T33"/>
    <mergeCell ref="U31:U33"/>
    <mergeCell ref="O31:O33"/>
    <mergeCell ref="P31:P33"/>
    <mergeCell ref="Q31:Q33"/>
    <mergeCell ref="J29:J30"/>
    <mergeCell ref="K29:K30"/>
    <mergeCell ref="A34:A38"/>
    <mergeCell ref="E34:E38"/>
    <mergeCell ref="G34:G38"/>
    <mergeCell ref="H34:H38"/>
    <mergeCell ref="I34:I38"/>
    <mergeCell ref="J34:J38"/>
    <mergeCell ref="L31:L33"/>
    <mergeCell ref="M31:M33"/>
    <mergeCell ref="N31:N33"/>
    <mergeCell ref="Q34:Q38"/>
    <mergeCell ref="R34:R38"/>
    <mergeCell ref="S34:S38"/>
    <mergeCell ref="T34:T38"/>
    <mergeCell ref="U34:U38"/>
    <mergeCell ref="A39:A41"/>
    <mergeCell ref="E39:E41"/>
    <mergeCell ref="G39:G41"/>
    <mergeCell ref="H39:H41"/>
    <mergeCell ref="I39:I41"/>
    <mergeCell ref="K34:K38"/>
    <mergeCell ref="L34:L38"/>
    <mergeCell ref="M34:M38"/>
    <mergeCell ref="N34:N38"/>
    <mergeCell ref="O34:O38"/>
    <mergeCell ref="P34:P38"/>
    <mergeCell ref="S39:S41"/>
    <mergeCell ref="T39:T41"/>
    <mergeCell ref="U39:U41"/>
    <mergeCell ref="J39:J41"/>
    <mergeCell ref="K39:K41"/>
    <mergeCell ref="L39:L41"/>
    <mergeCell ref="M39:M41"/>
    <mergeCell ref="N39:N41"/>
    <mergeCell ref="A43:A45"/>
    <mergeCell ref="B43:B45"/>
    <mergeCell ref="C43:C45"/>
    <mergeCell ref="D43:D45"/>
    <mergeCell ref="E43:E45"/>
    <mergeCell ref="G43:G45"/>
    <mergeCell ref="P39:P41"/>
    <mergeCell ref="Q39:Q41"/>
    <mergeCell ref="H43:H45"/>
    <mergeCell ref="I43:I45"/>
    <mergeCell ref="J43:J45"/>
    <mergeCell ref="K43:K45"/>
    <mergeCell ref="L43:L45"/>
    <mergeCell ref="M43:M45"/>
    <mergeCell ref="R39:R41"/>
    <mergeCell ref="T43:T45"/>
    <mergeCell ref="U43:U45"/>
    <mergeCell ref="N43:N45"/>
    <mergeCell ref="O43:O45"/>
    <mergeCell ref="P43:P45"/>
    <mergeCell ref="Q43:Q45"/>
    <mergeCell ref="R43:R45"/>
    <mergeCell ref="S43:S45"/>
    <mergeCell ref="O39:O41"/>
  </mergeCells>
  <conditionalFormatting sqref="Q16 Q20 Q24 Q27 Q29 Q31 Q34 Q39 Q42:Q43">
    <cfRule type="iconSet" priority="7">
      <iconSet iconSet="3Symbols2">
        <cfvo type="percent" val="0"/>
        <cfvo type="percent" val="0.74"/>
        <cfvo type="percent" val="0.85"/>
      </iconSet>
    </cfRule>
  </conditionalFormatting>
  <conditionalFormatting sqref="Q16 Q20 Q24 Q27 Q29 Q31 Q34 Q39">
    <cfRule type="containsText" dxfId="57" priority="4" stopIfTrue="1" operator="containsText" text="P">
      <formula>NOT(ISERROR(SEARCH("P",Q16)))</formula>
    </cfRule>
    <cfRule type="containsText" dxfId="56" priority="5" stopIfTrue="1" operator="containsText" text="R">
      <formula>NOT(ISERROR(SEARCH("R",Q16)))</formula>
    </cfRule>
    <cfRule type="containsText" dxfId="55" priority="6" operator="containsText" text="T">
      <formula>NOT(ISERROR(SEARCH("T",Q16)))</formula>
    </cfRule>
  </conditionalFormatting>
  <conditionalFormatting sqref="Q42:Q43">
    <cfRule type="containsText" dxfId="54" priority="1" stopIfTrue="1" operator="containsText" text="P">
      <formula>NOT(ISERROR(SEARCH("P",Q42)))</formula>
    </cfRule>
    <cfRule type="containsText" dxfId="53" priority="2" stopIfTrue="1" operator="containsText" text="R">
      <formula>NOT(ISERROR(SEARCH("R",Q42)))</formula>
    </cfRule>
    <cfRule type="containsText" dxfId="52" priority="3" operator="containsText" text="T">
      <formula>NOT(ISERROR(SEARCH("T",Q42)))</formula>
    </cfRule>
  </conditionalFormatting>
  <pageMargins left="0.7" right="0.7" top="0.75" bottom="0.75" header="0.3" footer="0.3"/>
  <pageSetup paperSize="9"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F10F1-0611-474D-93F1-6AA4887D304F}">
  <dimension ref="A1:T51"/>
  <sheetViews>
    <sheetView topLeftCell="A31" zoomScale="85" zoomScaleNormal="85" workbookViewId="0">
      <selection activeCell="C16" sqref="C16:C36"/>
    </sheetView>
  </sheetViews>
  <sheetFormatPr baseColWidth="10" defaultRowHeight="15" x14ac:dyDescent="0.2"/>
  <cols>
    <col min="1" max="1" width="11.5703125" style="380" bestFit="1" customWidth="1"/>
    <col min="2" max="2" width="17.28515625" style="380" bestFit="1" customWidth="1"/>
    <col min="3" max="3" width="16" style="380" bestFit="1" customWidth="1"/>
    <col min="4" max="4" width="41.28515625" style="380" customWidth="1"/>
    <col min="5" max="5" width="44" style="380" customWidth="1"/>
    <col min="6" max="6" width="10.28515625" style="381" customWidth="1"/>
    <col min="7" max="7" width="8" style="380" customWidth="1"/>
    <col min="8" max="8" width="9.5703125" style="380" customWidth="1"/>
    <col min="9" max="9" width="8.28515625" style="380" customWidth="1"/>
    <col min="10" max="10" width="42.28515625" style="380" customWidth="1"/>
    <col min="11" max="11" width="18.7109375" style="380" customWidth="1"/>
    <col min="12" max="12" width="29.7109375" style="380" customWidth="1"/>
    <col min="13" max="13" width="11.5703125" style="380" bestFit="1" customWidth="1"/>
    <col min="14" max="14" width="12.5703125" style="380" customWidth="1"/>
    <col min="15" max="15" width="11.5703125" style="380" bestFit="1" customWidth="1"/>
    <col min="16" max="16" width="11.42578125" style="380"/>
    <col min="17" max="17" width="26.140625" style="380" customWidth="1"/>
    <col min="18" max="18" width="26.28515625" style="380" customWidth="1"/>
    <col min="19" max="19" width="11.42578125" style="380"/>
    <col min="20" max="20" width="27.28515625" style="380" customWidth="1"/>
    <col min="21" max="16384" width="11.42578125" style="380"/>
  </cols>
  <sheetData>
    <row r="1" spans="1:20" ht="15.75" thickBot="1" x14ac:dyDescent="0.25"/>
    <row r="2" spans="1:20" ht="15.75" thickBot="1" x14ac:dyDescent="0.25">
      <c r="A2" s="1433"/>
      <c r="B2" s="1434"/>
      <c r="C2" s="1434"/>
      <c r="D2" s="1434"/>
      <c r="E2" s="1435"/>
      <c r="F2" s="1442" t="s">
        <v>0</v>
      </c>
      <c r="G2" s="1443"/>
      <c r="H2" s="1443"/>
      <c r="I2" s="1443"/>
      <c r="J2" s="1443"/>
      <c r="K2" s="1443"/>
      <c r="L2" s="1443"/>
      <c r="M2" s="1444"/>
      <c r="N2" s="1445" t="s">
        <v>1</v>
      </c>
      <c r="O2" s="1446"/>
      <c r="P2" s="1446"/>
      <c r="Q2" s="1446"/>
      <c r="R2" s="1446"/>
      <c r="S2" s="1446"/>
      <c r="T2" s="1447"/>
    </row>
    <row r="3" spans="1:20" ht="15.75" thickBot="1" x14ac:dyDescent="0.25">
      <c r="A3" s="1436"/>
      <c r="B3" s="1437"/>
      <c r="C3" s="1437"/>
      <c r="D3" s="1437"/>
      <c r="E3" s="1438"/>
      <c r="F3" s="1448" t="s">
        <v>2</v>
      </c>
      <c r="G3" s="1449"/>
      <c r="H3" s="1449"/>
      <c r="I3" s="1449"/>
      <c r="J3" s="1449"/>
      <c r="K3" s="1449"/>
      <c r="L3" s="1449"/>
      <c r="M3" s="1450"/>
      <c r="N3" s="1454" t="s">
        <v>815</v>
      </c>
      <c r="O3" s="1455"/>
      <c r="P3" s="1455"/>
      <c r="Q3" s="1455"/>
      <c r="R3" s="1455"/>
      <c r="S3" s="1455"/>
      <c r="T3" s="1456"/>
    </row>
    <row r="4" spans="1:20" ht="15.75" thickBot="1" x14ac:dyDescent="0.25">
      <c r="A4" s="1439"/>
      <c r="B4" s="1440"/>
      <c r="C4" s="1440"/>
      <c r="D4" s="1440"/>
      <c r="E4" s="1441"/>
      <c r="F4" s="1451"/>
      <c r="G4" s="1452"/>
      <c r="H4" s="1452"/>
      <c r="I4" s="1452"/>
      <c r="J4" s="1452"/>
      <c r="K4" s="1452"/>
      <c r="L4" s="1452"/>
      <c r="M4" s="1453"/>
      <c r="N4" s="1457" t="s">
        <v>4</v>
      </c>
      <c r="O4" s="1458"/>
      <c r="P4" s="1458"/>
      <c r="Q4" s="1458"/>
      <c r="R4" s="1458"/>
      <c r="S4" s="1458"/>
      <c r="T4" s="1459"/>
    </row>
    <row r="5" spans="1:20" x14ac:dyDescent="0.2">
      <c r="A5" s="383"/>
      <c r="B5" s="383"/>
      <c r="C5" s="383"/>
      <c r="D5" s="383"/>
      <c r="E5" s="383"/>
      <c r="F5" s="384"/>
      <c r="G5" s="383"/>
      <c r="H5" s="383"/>
      <c r="I5" s="383"/>
      <c r="J5" s="382"/>
      <c r="K5" s="382"/>
      <c r="L5" s="385"/>
      <c r="M5" s="385"/>
      <c r="N5" s="385"/>
      <c r="O5" s="385"/>
      <c r="P5" s="385"/>
      <c r="Q5" s="385"/>
      <c r="R5" s="385"/>
      <c r="S5" s="385"/>
      <c r="T5" s="385"/>
    </row>
    <row r="6" spans="1:20" x14ac:dyDescent="0.2">
      <c r="A6" s="1418" t="s">
        <v>5</v>
      </c>
      <c r="B6" s="1418"/>
      <c r="C6" s="1418"/>
      <c r="D6" s="1418"/>
      <c r="E6" s="1418"/>
      <c r="F6" s="1419" t="s">
        <v>816</v>
      </c>
      <c r="G6" s="1420"/>
      <c r="H6" s="1420"/>
      <c r="I6" s="1420"/>
      <c r="J6" s="1420"/>
      <c r="K6" s="1420"/>
      <c r="L6" s="1420"/>
      <c r="M6" s="1421"/>
      <c r="N6" s="385"/>
      <c r="O6" s="385"/>
      <c r="P6" s="385"/>
      <c r="Q6" s="385"/>
      <c r="R6" s="385"/>
      <c r="S6" s="385"/>
      <c r="T6" s="385"/>
    </row>
    <row r="7" spans="1:20" x14ac:dyDescent="0.2">
      <c r="A7" s="1418" t="s">
        <v>7</v>
      </c>
      <c r="B7" s="1418"/>
      <c r="C7" s="1418"/>
      <c r="D7" s="1418"/>
      <c r="E7" s="1418"/>
      <c r="F7" s="1419">
        <v>2026</v>
      </c>
      <c r="G7" s="1420"/>
      <c r="H7" s="1420"/>
      <c r="I7" s="1420"/>
      <c r="J7" s="1420"/>
      <c r="K7" s="1420"/>
      <c r="L7" s="1420"/>
      <c r="M7" s="1421"/>
      <c r="N7" s="385"/>
      <c r="O7" s="385"/>
      <c r="P7" s="385"/>
      <c r="Q7" s="385"/>
      <c r="R7" s="385"/>
      <c r="S7" s="385"/>
      <c r="T7" s="385"/>
    </row>
    <row r="8" spans="1:20" x14ac:dyDescent="0.2">
      <c r="A8" s="1418" t="s">
        <v>8</v>
      </c>
      <c r="B8" s="1418"/>
      <c r="C8" s="1418"/>
      <c r="D8" s="1418"/>
      <c r="E8" s="1418"/>
      <c r="F8" s="1422">
        <v>46023</v>
      </c>
      <c r="G8" s="1420"/>
      <c r="H8" s="1420"/>
      <c r="I8" s="1420"/>
      <c r="J8" s="1420"/>
      <c r="K8" s="1420"/>
      <c r="L8" s="1420"/>
      <c r="M8" s="1421"/>
      <c r="N8" s="385"/>
      <c r="O8" s="385"/>
      <c r="P8" s="385"/>
      <c r="Q8" s="385"/>
      <c r="R8" s="385"/>
      <c r="S8" s="385"/>
      <c r="T8" s="385"/>
    </row>
    <row r="9" spans="1:20" x14ac:dyDescent="0.2">
      <c r="A9" s="1418" t="s">
        <v>10</v>
      </c>
      <c r="B9" s="1418"/>
      <c r="C9" s="1418"/>
      <c r="D9" s="1418"/>
      <c r="E9" s="1418"/>
      <c r="F9" s="1422">
        <v>46387</v>
      </c>
      <c r="G9" s="1420"/>
      <c r="H9" s="1420"/>
      <c r="I9" s="1420"/>
      <c r="J9" s="1420"/>
      <c r="K9" s="1420"/>
      <c r="L9" s="1420"/>
      <c r="M9" s="1421"/>
      <c r="N9" s="385"/>
      <c r="O9" s="385"/>
      <c r="P9" s="385"/>
      <c r="Q9" s="385"/>
      <c r="R9" s="385"/>
      <c r="S9" s="385"/>
      <c r="T9" s="385"/>
    </row>
    <row r="10" spans="1:20" ht="15.75" thickBot="1" x14ac:dyDescent="0.25">
      <c r="A10" s="386"/>
      <c r="B10" s="386"/>
      <c r="C10" s="386"/>
      <c r="D10" s="386"/>
      <c r="E10" s="386"/>
      <c r="F10" s="387"/>
      <c r="G10" s="386"/>
      <c r="H10" s="386"/>
      <c r="I10" s="386"/>
      <c r="J10" s="382"/>
      <c r="K10" s="382"/>
      <c r="L10" s="382"/>
      <c r="M10" s="382"/>
      <c r="N10" s="385"/>
      <c r="O10" s="385"/>
      <c r="P10" s="385"/>
      <c r="Q10" s="385"/>
      <c r="R10" s="385"/>
      <c r="S10" s="385"/>
      <c r="T10" s="385"/>
    </row>
    <row r="11" spans="1:20" ht="15.75" thickBot="1" x14ac:dyDescent="0.25">
      <c r="A11" s="1423" t="s">
        <v>12</v>
      </c>
      <c r="B11" s="1424"/>
      <c r="C11" s="1424"/>
      <c r="D11" s="1424"/>
      <c r="E11" s="1424"/>
      <c r="F11" s="1424"/>
      <c r="G11" s="1424"/>
      <c r="H11" s="1424"/>
      <c r="I11" s="1424"/>
      <c r="J11" s="1424"/>
      <c r="K11" s="1424"/>
      <c r="L11" s="1424"/>
      <c r="M11" s="1424"/>
      <c r="N11" s="1424"/>
      <c r="O11" s="1424"/>
      <c r="P11" s="1424"/>
      <c r="Q11" s="1424"/>
      <c r="R11" s="1424"/>
      <c r="S11" s="1424"/>
      <c r="T11" s="1425"/>
    </row>
    <row r="12" spans="1:20" ht="15.75" thickBot="1" x14ac:dyDescent="0.25">
      <c r="A12" s="388"/>
      <c r="B12" s="389"/>
      <c r="C12" s="389"/>
      <c r="D12" s="389"/>
      <c r="E12" s="389"/>
      <c r="F12" s="391"/>
      <c r="G12" s="389"/>
      <c r="H12" s="389"/>
      <c r="I12" s="389"/>
      <c r="J12" s="389"/>
      <c r="K12" s="389"/>
      <c r="L12" s="389"/>
      <c r="M12" s="389"/>
      <c r="N12" s="389"/>
      <c r="O12" s="389"/>
      <c r="P12" s="389"/>
      <c r="Q12" s="389"/>
      <c r="R12" s="389"/>
      <c r="S12" s="389"/>
      <c r="T12" s="390"/>
    </row>
    <row r="13" spans="1:20" ht="15.75" thickBot="1" x14ac:dyDescent="0.25">
      <c r="A13" s="1426" t="s">
        <v>13</v>
      </c>
      <c r="B13" s="1427"/>
      <c r="C13" s="1427"/>
      <c r="D13" s="1427"/>
      <c r="E13" s="1427"/>
      <c r="F13" s="1427"/>
      <c r="G13" s="1427"/>
      <c r="H13" s="1427"/>
      <c r="I13" s="1427"/>
      <c r="J13" s="1427"/>
      <c r="K13" s="1427"/>
      <c r="L13" s="1428"/>
      <c r="M13" s="1429" t="s">
        <v>14</v>
      </c>
      <c r="N13" s="1429"/>
      <c r="O13" s="1429"/>
      <c r="P13" s="1429"/>
      <c r="Q13" s="1429"/>
      <c r="R13" s="1429"/>
      <c r="S13" s="1429"/>
      <c r="T13" s="1430"/>
    </row>
    <row r="14" spans="1:20" ht="32.25" customHeight="1" thickBot="1" x14ac:dyDescent="0.25">
      <c r="A14" s="1411" t="s">
        <v>15</v>
      </c>
      <c r="B14" s="1431" t="s">
        <v>16</v>
      </c>
      <c r="C14" s="1431" t="s">
        <v>80</v>
      </c>
      <c r="D14" s="1411" t="s">
        <v>18</v>
      </c>
      <c r="E14" s="1413" t="s">
        <v>19</v>
      </c>
      <c r="F14" s="1415" t="s">
        <v>20</v>
      </c>
      <c r="G14" s="1416"/>
      <c r="H14" s="1416"/>
      <c r="I14" s="1417"/>
      <c r="J14" s="1400" t="s">
        <v>21</v>
      </c>
      <c r="K14" s="1400" t="s">
        <v>22</v>
      </c>
      <c r="L14" s="1400" t="s">
        <v>23</v>
      </c>
      <c r="M14" s="1402" t="s">
        <v>24</v>
      </c>
      <c r="N14" s="1404" t="s">
        <v>25</v>
      </c>
      <c r="O14" s="1405"/>
      <c r="P14" s="1406"/>
      <c r="Q14" s="1407" t="s">
        <v>81</v>
      </c>
      <c r="R14" s="1409" t="s">
        <v>27</v>
      </c>
      <c r="S14" s="392" t="s">
        <v>28</v>
      </c>
      <c r="T14" s="1395" t="s">
        <v>29</v>
      </c>
    </row>
    <row r="15" spans="1:20" ht="46.5" customHeight="1" thickBot="1" x14ac:dyDescent="0.25">
      <c r="A15" s="1412"/>
      <c r="B15" s="1432"/>
      <c r="C15" s="1432"/>
      <c r="D15" s="1412"/>
      <c r="E15" s="1414"/>
      <c r="F15" s="393" t="s">
        <v>30</v>
      </c>
      <c r="G15" s="393" t="s">
        <v>31</v>
      </c>
      <c r="H15" s="393" t="s">
        <v>32</v>
      </c>
      <c r="I15" s="393" t="s">
        <v>33</v>
      </c>
      <c r="J15" s="1401"/>
      <c r="K15" s="1401"/>
      <c r="L15" s="1401"/>
      <c r="M15" s="1403"/>
      <c r="N15" s="394" t="s">
        <v>34</v>
      </c>
      <c r="O15" s="395" t="s">
        <v>35</v>
      </c>
      <c r="P15" s="396" t="s">
        <v>36</v>
      </c>
      <c r="Q15" s="1408"/>
      <c r="R15" s="1410"/>
      <c r="S15" s="397"/>
      <c r="T15" s="1396"/>
    </row>
    <row r="16" spans="1:20" ht="111" customHeight="1" thickBot="1" x14ac:dyDescent="0.25">
      <c r="A16" s="1397">
        <v>1</v>
      </c>
      <c r="B16" s="1387" t="s">
        <v>1062</v>
      </c>
      <c r="C16" s="1223" t="s">
        <v>1063</v>
      </c>
      <c r="D16" s="1398" t="s">
        <v>817</v>
      </c>
      <c r="E16" s="398" t="s">
        <v>818</v>
      </c>
      <c r="F16" s="399">
        <v>1</v>
      </c>
      <c r="G16" s="399"/>
      <c r="H16" s="399"/>
      <c r="I16" s="399"/>
      <c r="J16" s="400" t="s">
        <v>819</v>
      </c>
      <c r="K16" s="401"/>
      <c r="L16" s="402"/>
      <c r="M16" s="403">
        <v>1</v>
      </c>
      <c r="N16" s="404">
        <f>F16-M16</f>
        <v>0</v>
      </c>
      <c r="O16" s="405">
        <f>IF(M16&lt;1,(AVERAGE(F16:I16)/M16),SUM(F16:I16)/M16)</f>
        <v>1</v>
      </c>
      <c r="P16" s="406" t="str">
        <f>IF(O16&lt;=V$16,"T",IF(O16&lt;$Y$16,"R",IF(O16&gt;=$Y$16,"P")))</f>
        <v>P</v>
      </c>
      <c r="Q16" s="402"/>
      <c r="R16" s="402"/>
      <c r="S16" s="407"/>
      <c r="T16" s="408"/>
    </row>
    <row r="17" spans="1:20" ht="75.75" thickBot="1" x14ac:dyDescent="0.25">
      <c r="A17" s="1391"/>
      <c r="B17" s="1388"/>
      <c r="C17" s="783"/>
      <c r="D17" s="1392"/>
      <c r="E17" s="409" t="s">
        <v>820</v>
      </c>
      <c r="F17" s="399">
        <v>1</v>
      </c>
      <c r="G17" s="399"/>
      <c r="H17" s="399"/>
      <c r="I17" s="399"/>
      <c r="J17" s="410" t="s">
        <v>821</v>
      </c>
      <c r="K17" s="411"/>
      <c r="L17" s="412"/>
      <c r="M17" s="403">
        <v>1</v>
      </c>
      <c r="N17" s="413">
        <f t="shared" ref="N17:N36" si="0">F17-M17</f>
        <v>0</v>
      </c>
      <c r="O17" s="414">
        <f>IF(M17&lt;1,(AVERAGE(F17:I17)/M17),SUM(F17:I17)/M17)</f>
        <v>1</v>
      </c>
      <c r="P17" s="415" t="str">
        <f t="shared" ref="P17:P36" si="1">IF(O17&lt;=V$16,"T",IF(O17&lt;$Y$16,"R",IF(O17&gt;=$Y$16,"P")))</f>
        <v>P</v>
      </c>
      <c r="Q17" s="412"/>
      <c r="R17" s="412"/>
      <c r="S17" s="416"/>
      <c r="T17" s="417"/>
    </row>
    <row r="18" spans="1:20" ht="60.75" thickBot="1" x14ac:dyDescent="0.25">
      <c r="A18" s="1391"/>
      <c r="B18" s="1388"/>
      <c r="C18" s="783"/>
      <c r="D18" s="1392"/>
      <c r="E18" s="409" t="s">
        <v>822</v>
      </c>
      <c r="F18" s="399">
        <v>1</v>
      </c>
      <c r="G18" s="399"/>
      <c r="H18" s="399"/>
      <c r="I18" s="399"/>
      <c r="J18" s="410" t="s">
        <v>823</v>
      </c>
      <c r="K18" s="418"/>
      <c r="L18" s="412"/>
      <c r="M18" s="403">
        <v>1</v>
      </c>
      <c r="N18" s="413">
        <f>F18-M18</f>
        <v>0</v>
      </c>
      <c r="O18" s="414">
        <f>IF(M18&lt;1,(AVERAGE(F18:I18)/M18),SUM(F18:I18)/M18)</f>
        <v>1</v>
      </c>
      <c r="P18" s="415" t="str">
        <f t="shared" si="1"/>
        <v>P</v>
      </c>
      <c r="Q18" s="412"/>
      <c r="R18" s="412"/>
      <c r="S18" s="416"/>
      <c r="T18" s="417"/>
    </row>
    <row r="19" spans="1:20" ht="75.75" thickBot="1" x14ac:dyDescent="0.25">
      <c r="A19" s="1391">
        <v>2</v>
      </c>
      <c r="B19" s="1388"/>
      <c r="C19" s="783"/>
      <c r="D19" s="1392" t="s">
        <v>824</v>
      </c>
      <c r="E19" s="409" t="s">
        <v>825</v>
      </c>
      <c r="F19" s="399">
        <v>1</v>
      </c>
      <c r="G19" s="399"/>
      <c r="H19" s="399"/>
      <c r="I19" s="399"/>
      <c r="J19" s="410" t="s">
        <v>826</v>
      </c>
      <c r="K19" s="411"/>
      <c r="L19" s="412"/>
      <c r="M19" s="403">
        <v>1</v>
      </c>
      <c r="N19" s="413">
        <f t="shared" si="0"/>
        <v>0</v>
      </c>
      <c r="O19" s="414">
        <f t="shared" ref="O19:O36" si="2">IF(M19&lt;1,(AVERAGE(F19:I19)/M19),SUM(F19:I19)/M19)</f>
        <v>1</v>
      </c>
      <c r="P19" s="415" t="str">
        <f t="shared" si="1"/>
        <v>P</v>
      </c>
      <c r="Q19" s="412"/>
      <c r="R19" s="412"/>
      <c r="S19" s="416"/>
      <c r="T19" s="417"/>
    </row>
    <row r="20" spans="1:20" ht="60.75" thickBot="1" x14ac:dyDescent="0.25">
      <c r="A20" s="1391"/>
      <c r="B20" s="1388"/>
      <c r="C20" s="783"/>
      <c r="D20" s="1392"/>
      <c r="E20" s="409" t="s">
        <v>827</v>
      </c>
      <c r="F20" s="399">
        <v>1</v>
      </c>
      <c r="G20" s="399"/>
      <c r="H20" s="399"/>
      <c r="I20" s="399"/>
      <c r="J20" s="410" t="s">
        <v>828</v>
      </c>
      <c r="K20" s="411"/>
      <c r="L20" s="412"/>
      <c r="M20" s="403">
        <v>1</v>
      </c>
      <c r="N20" s="413">
        <f t="shared" si="0"/>
        <v>0</v>
      </c>
      <c r="O20" s="414">
        <f t="shared" si="2"/>
        <v>1</v>
      </c>
      <c r="P20" s="415" t="str">
        <f t="shared" si="1"/>
        <v>P</v>
      </c>
      <c r="Q20" s="412"/>
      <c r="R20" s="412"/>
      <c r="S20" s="416"/>
      <c r="T20" s="417"/>
    </row>
    <row r="21" spans="1:20" ht="90.75" thickBot="1" x14ac:dyDescent="0.25">
      <c r="A21" s="1391"/>
      <c r="B21" s="1388"/>
      <c r="C21" s="783"/>
      <c r="D21" s="1392"/>
      <c r="E21" s="409" t="s">
        <v>829</v>
      </c>
      <c r="F21" s="419">
        <v>18</v>
      </c>
      <c r="G21" s="420"/>
      <c r="H21" s="421"/>
      <c r="I21" s="421"/>
      <c r="J21" s="410" t="s">
        <v>830</v>
      </c>
      <c r="K21" s="411">
        <v>56700</v>
      </c>
      <c r="L21" s="422">
        <v>36000</v>
      </c>
      <c r="M21" s="403">
        <v>1</v>
      </c>
      <c r="N21" s="423">
        <f>0</f>
        <v>0</v>
      </c>
      <c r="O21" s="403">
        <f>M21</f>
        <v>1</v>
      </c>
      <c r="P21" s="415" t="str">
        <f t="shared" si="1"/>
        <v>P</v>
      </c>
      <c r="Q21" s="412"/>
      <c r="R21" s="412"/>
      <c r="S21" s="416"/>
      <c r="T21" s="417"/>
    </row>
    <row r="22" spans="1:20" ht="106.5" customHeight="1" thickBot="1" x14ac:dyDescent="0.25">
      <c r="A22" s="1391"/>
      <c r="B22" s="1388"/>
      <c r="C22" s="783"/>
      <c r="D22" s="1392"/>
      <c r="E22" s="409" t="s">
        <v>831</v>
      </c>
      <c r="F22" s="424">
        <v>1</v>
      </c>
      <c r="G22" s="424"/>
      <c r="H22" s="424"/>
      <c r="I22" s="424"/>
      <c r="J22" s="425" t="s">
        <v>832</v>
      </c>
      <c r="K22" s="418"/>
      <c r="L22" s="412"/>
      <c r="M22" s="403">
        <v>1</v>
      </c>
      <c r="N22" s="413">
        <f>F22-M22</f>
        <v>0</v>
      </c>
      <c r="O22" s="414">
        <f t="shared" si="2"/>
        <v>1</v>
      </c>
      <c r="P22" s="415" t="str">
        <f t="shared" si="1"/>
        <v>P</v>
      </c>
      <c r="Q22" s="412"/>
      <c r="R22" s="412"/>
      <c r="S22" s="416"/>
      <c r="T22" s="417"/>
    </row>
    <row r="23" spans="1:20" ht="75.75" thickBot="1" x14ac:dyDescent="0.25">
      <c r="A23" s="1399">
        <v>3</v>
      </c>
      <c r="B23" s="1388"/>
      <c r="C23" s="783"/>
      <c r="D23" s="1392" t="s">
        <v>833</v>
      </c>
      <c r="E23" s="409" t="s">
        <v>834</v>
      </c>
      <c r="F23" s="424">
        <v>1</v>
      </c>
      <c r="G23" s="424"/>
      <c r="H23" s="424"/>
      <c r="I23" s="424"/>
      <c r="J23" s="410" t="s">
        <v>835</v>
      </c>
      <c r="K23" s="418"/>
      <c r="L23" s="418"/>
      <c r="M23" s="403">
        <v>1</v>
      </c>
      <c r="N23" s="413">
        <f t="shared" si="0"/>
        <v>0</v>
      </c>
      <c r="O23" s="426">
        <f t="shared" si="2"/>
        <v>1</v>
      </c>
      <c r="P23" s="415" t="str">
        <f t="shared" si="1"/>
        <v>P</v>
      </c>
      <c r="Q23" s="418"/>
      <c r="R23" s="418"/>
      <c r="S23" s="427"/>
      <c r="T23" s="428"/>
    </row>
    <row r="24" spans="1:20" ht="46.5" customHeight="1" thickBot="1" x14ac:dyDescent="0.25">
      <c r="A24" s="1399"/>
      <c r="B24" s="1388"/>
      <c r="C24" s="783"/>
      <c r="D24" s="1392"/>
      <c r="E24" s="409" t="s">
        <v>836</v>
      </c>
      <c r="F24" s="429">
        <v>18</v>
      </c>
      <c r="G24" s="430"/>
      <c r="H24" s="431"/>
      <c r="I24" s="421"/>
      <c r="J24" s="425" t="s">
        <v>837</v>
      </c>
      <c r="K24" s="432">
        <f>226800/4</f>
        <v>56700</v>
      </c>
      <c r="L24" s="433">
        <f>1500*2*12</f>
        <v>36000</v>
      </c>
      <c r="M24" s="403">
        <f>M21</f>
        <v>1</v>
      </c>
      <c r="N24" s="413">
        <f>N21</f>
        <v>0</v>
      </c>
      <c r="O24" s="414">
        <f>O21</f>
        <v>1</v>
      </c>
      <c r="P24" s="415" t="str">
        <f t="shared" si="1"/>
        <v>P</v>
      </c>
      <c r="Q24" s="434">
        <f>L24/K24</f>
        <v>0.63492063492063489</v>
      </c>
      <c r="R24" s="412"/>
      <c r="S24" s="416"/>
      <c r="T24" s="417"/>
    </row>
    <row r="25" spans="1:20" ht="76.5" customHeight="1" thickBot="1" x14ac:dyDescent="0.25">
      <c r="A25" s="1399"/>
      <c r="B25" s="1388"/>
      <c r="C25" s="783"/>
      <c r="D25" s="1392"/>
      <c r="E25" s="409" t="s">
        <v>838</v>
      </c>
      <c r="F25" s="435">
        <v>1</v>
      </c>
      <c r="G25" s="435"/>
      <c r="H25" s="435"/>
      <c r="I25" s="435"/>
      <c r="J25" s="425" t="s">
        <v>839</v>
      </c>
      <c r="K25" s="418"/>
      <c r="L25" s="412"/>
      <c r="M25" s="403">
        <v>1</v>
      </c>
      <c r="N25" s="413">
        <f>F25-M25</f>
        <v>0</v>
      </c>
      <c r="O25" s="414">
        <f t="shared" si="2"/>
        <v>1</v>
      </c>
      <c r="P25" s="415" t="str">
        <f t="shared" si="1"/>
        <v>P</v>
      </c>
      <c r="Q25" s="412"/>
      <c r="R25" s="412"/>
      <c r="S25" s="416"/>
      <c r="T25" s="417"/>
    </row>
    <row r="26" spans="1:20" ht="120.75" thickBot="1" x14ac:dyDescent="0.25">
      <c r="A26" s="1399"/>
      <c r="B26" s="1388"/>
      <c r="C26" s="783"/>
      <c r="D26" s="1392"/>
      <c r="E26" s="409" t="s">
        <v>840</v>
      </c>
      <c r="F26" s="424">
        <v>1</v>
      </c>
      <c r="G26" s="424"/>
      <c r="H26" s="424"/>
      <c r="I26" s="424"/>
      <c r="J26" s="410" t="s">
        <v>841</v>
      </c>
      <c r="K26" s="418"/>
      <c r="L26" s="412"/>
      <c r="M26" s="403">
        <v>1</v>
      </c>
      <c r="N26" s="413">
        <f t="shared" si="0"/>
        <v>0</v>
      </c>
      <c r="O26" s="414">
        <f t="shared" si="2"/>
        <v>1</v>
      </c>
      <c r="P26" s="415" t="str">
        <f t="shared" si="1"/>
        <v>P</v>
      </c>
      <c r="Q26" s="412"/>
      <c r="R26" s="412"/>
      <c r="S26" s="416"/>
      <c r="T26" s="417"/>
    </row>
    <row r="27" spans="1:20" ht="105.75" thickBot="1" x14ac:dyDescent="0.25">
      <c r="A27" s="1399"/>
      <c r="B27" s="1388"/>
      <c r="C27" s="783"/>
      <c r="D27" s="1392"/>
      <c r="E27" s="409" t="s">
        <v>842</v>
      </c>
      <c r="F27" s="399">
        <v>1</v>
      </c>
      <c r="G27" s="399"/>
      <c r="H27" s="399"/>
      <c r="I27" s="399"/>
      <c r="J27" s="410" t="s">
        <v>843</v>
      </c>
      <c r="K27" s="418"/>
      <c r="L27" s="412"/>
      <c r="M27" s="403">
        <v>1</v>
      </c>
      <c r="N27" s="413">
        <f t="shared" si="0"/>
        <v>0</v>
      </c>
      <c r="O27" s="414">
        <f t="shared" si="2"/>
        <v>1</v>
      </c>
      <c r="P27" s="415" t="str">
        <f t="shared" si="1"/>
        <v>P</v>
      </c>
      <c r="Q27" s="412"/>
      <c r="R27" s="412"/>
      <c r="S27" s="416"/>
      <c r="T27" s="417"/>
    </row>
    <row r="28" spans="1:20" ht="90.75" thickBot="1" x14ac:dyDescent="0.25">
      <c r="A28" s="1391">
        <v>4</v>
      </c>
      <c r="B28" s="1388"/>
      <c r="C28" s="783"/>
      <c r="D28" s="1392" t="s">
        <v>844</v>
      </c>
      <c r="E28" s="436" t="s">
        <v>845</v>
      </c>
      <c r="F28" s="437">
        <v>5984</v>
      </c>
      <c r="G28" s="437"/>
      <c r="H28" s="438"/>
      <c r="I28" s="438"/>
      <c r="J28" s="410" t="s">
        <v>846</v>
      </c>
      <c r="K28" s="418"/>
      <c r="L28" s="412"/>
      <c r="M28" s="403">
        <v>1</v>
      </c>
      <c r="N28" s="413">
        <v>0</v>
      </c>
      <c r="O28" s="414">
        <v>1</v>
      </c>
      <c r="P28" s="415" t="str">
        <f t="shared" si="1"/>
        <v>P</v>
      </c>
      <c r="Q28" s="412"/>
      <c r="R28" s="412"/>
      <c r="S28" s="416"/>
      <c r="T28" s="417"/>
    </row>
    <row r="29" spans="1:20" ht="76.5" customHeight="1" thickBot="1" x14ac:dyDescent="0.25">
      <c r="A29" s="1391"/>
      <c r="B29" s="1388"/>
      <c r="C29" s="783"/>
      <c r="D29" s="1392"/>
      <c r="E29" s="409" t="s">
        <v>847</v>
      </c>
      <c r="F29" s="439">
        <v>1</v>
      </c>
      <c r="G29" s="439"/>
      <c r="H29" s="439"/>
      <c r="I29" s="439"/>
      <c r="J29" s="425" t="s">
        <v>848</v>
      </c>
      <c r="K29" s="418"/>
      <c r="L29" s="412"/>
      <c r="M29" s="403">
        <v>1</v>
      </c>
      <c r="N29" s="413">
        <f t="shared" si="0"/>
        <v>0</v>
      </c>
      <c r="O29" s="414">
        <f t="shared" si="2"/>
        <v>1</v>
      </c>
      <c r="P29" s="415" t="str">
        <f t="shared" si="1"/>
        <v>P</v>
      </c>
      <c r="Q29" s="412"/>
      <c r="R29" s="412"/>
      <c r="S29" s="416"/>
      <c r="T29" s="417"/>
    </row>
    <row r="30" spans="1:20" ht="75.75" thickBot="1" x14ac:dyDescent="0.25">
      <c r="A30" s="1391">
        <v>5</v>
      </c>
      <c r="B30" s="1388"/>
      <c r="C30" s="783"/>
      <c r="D30" s="1392" t="s">
        <v>849</v>
      </c>
      <c r="E30" s="409" t="s">
        <v>850</v>
      </c>
      <c r="F30" s="439">
        <v>1</v>
      </c>
      <c r="G30" s="439"/>
      <c r="H30" s="439"/>
      <c r="I30" s="439"/>
      <c r="J30" s="400" t="s">
        <v>851</v>
      </c>
      <c r="K30" s="418"/>
      <c r="L30" s="412"/>
      <c r="M30" s="403">
        <v>1</v>
      </c>
      <c r="N30" s="413">
        <f t="shared" si="0"/>
        <v>0</v>
      </c>
      <c r="O30" s="414">
        <f>IF(M30&lt;1,(AVERAGE(F30:I30)/M30),SUM(F30:I30)/M30)</f>
        <v>1</v>
      </c>
      <c r="P30" s="415" t="str">
        <f t="shared" si="1"/>
        <v>P</v>
      </c>
      <c r="Q30" s="412"/>
      <c r="R30" s="412"/>
      <c r="S30" s="416"/>
      <c r="T30" s="417"/>
    </row>
    <row r="31" spans="1:20" ht="75.75" thickBot="1" x14ac:dyDescent="0.25">
      <c r="A31" s="1391"/>
      <c r="B31" s="1388"/>
      <c r="C31" s="783"/>
      <c r="D31" s="1392"/>
      <c r="E31" s="440" t="s">
        <v>852</v>
      </c>
      <c r="F31" s="439">
        <v>1</v>
      </c>
      <c r="G31" s="439"/>
      <c r="H31" s="439"/>
      <c r="I31" s="439"/>
      <c r="J31" s="410" t="s">
        <v>853</v>
      </c>
      <c r="K31" s="418"/>
      <c r="L31" s="412"/>
      <c r="M31" s="403">
        <v>1</v>
      </c>
      <c r="N31" s="413">
        <f t="shared" si="0"/>
        <v>0</v>
      </c>
      <c r="O31" s="414">
        <f t="shared" si="2"/>
        <v>1</v>
      </c>
      <c r="P31" s="415" t="str">
        <f t="shared" si="1"/>
        <v>P</v>
      </c>
      <c r="Q31" s="412"/>
      <c r="R31" s="412"/>
      <c r="S31" s="416"/>
      <c r="T31" s="417"/>
    </row>
    <row r="32" spans="1:20" ht="120.75" thickBot="1" x14ac:dyDescent="0.25">
      <c r="A32" s="1391"/>
      <c r="B32" s="1388"/>
      <c r="C32" s="783"/>
      <c r="D32" s="1392"/>
      <c r="E32" s="409" t="s">
        <v>854</v>
      </c>
      <c r="F32" s="439">
        <v>1</v>
      </c>
      <c r="G32" s="439"/>
      <c r="H32" s="439"/>
      <c r="I32" s="439"/>
      <c r="J32" s="410" t="s">
        <v>855</v>
      </c>
      <c r="K32" s="418"/>
      <c r="L32" s="412"/>
      <c r="M32" s="403">
        <v>1</v>
      </c>
      <c r="N32" s="413">
        <f t="shared" si="0"/>
        <v>0</v>
      </c>
      <c r="O32" s="414">
        <f t="shared" si="2"/>
        <v>1</v>
      </c>
      <c r="P32" s="415" t="str">
        <f t="shared" si="1"/>
        <v>P</v>
      </c>
      <c r="Q32" s="412"/>
      <c r="R32" s="412"/>
      <c r="S32" s="416"/>
      <c r="T32" s="417"/>
    </row>
    <row r="33" spans="1:20" ht="75.75" thickBot="1" x14ac:dyDescent="0.25">
      <c r="A33" s="1391"/>
      <c r="B33" s="1388"/>
      <c r="C33" s="783"/>
      <c r="D33" s="1392"/>
      <c r="E33" s="409" t="s">
        <v>856</v>
      </c>
      <c r="F33" s="439">
        <v>1</v>
      </c>
      <c r="G33" s="439"/>
      <c r="H33" s="439"/>
      <c r="I33" s="439"/>
      <c r="J33" s="410" t="s">
        <v>857</v>
      </c>
      <c r="K33" s="418"/>
      <c r="L33" s="412"/>
      <c r="M33" s="403">
        <v>1</v>
      </c>
      <c r="N33" s="413">
        <f t="shared" si="0"/>
        <v>0</v>
      </c>
      <c r="O33" s="414">
        <f t="shared" si="2"/>
        <v>1</v>
      </c>
      <c r="P33" s="415" t="str">
        <f t="shared" si="1"/>
        <v>P</v>
      </c>
      <c r="Q33" s="412"/>
      <c r="R33" s="412"/>
      <c r="S33" s="416"/>
      <c r="T33" s="417"/>
    </row>
    <row r="34" spans="1:20" ht="76.5" customHeight="1" thickBot="1" x14ac:dyDescent="0.25">
      <c r="A34" s="1391"/>
      <c r="B34" s="1388"/>
      <c r="C34" s="783"/>
      <c r="D34" s="1392"/>
      <c r="E34" s="409" t="s">
        <v>858</v>
      </c>
      <c r="F34" s="439">
        <v>1</v>
      </c>
      <c r="G34" s="439"/>
      <c r="H34" s="439"/>
      <c r="I34" s="439"/>
      <c r="J34" s="425" t="s">
        <v>859</v>
      </c>
      <c r="K34" s="418"/>
      <c r="L34" s="412"/>
      <c r="M34" s="403">
        <v>1</v>
      </c>
      <c r="N34" s="413">
        <f t="shared" si="0"/>
        <v>0</v>
      </c>
      <c r="O34" s="414">
        <f t="shared" si="2"/>
        <v>1</v>
      </c>
      <c r="P34" s="415" t="str">
        <f t="shared" si="1"/>
        <v>P</v>
      </c>
      <c r="Q34" s="412"/>
      <c r="R34" s="412"/>
      <c r="S34" s="416"/>
      <c r="T34" s="417"/>
    </row>
    <row r="35" spans="1:20" ht="61.5" customHeight="1" thickBot="1" x14ac:dyDescent="0.25">
      <c r="A35" s="1391"/>
      <c r="B35" s="1388"/>
      <c r="C35" s="783"/>
      <c r="D35" s="1392"/>
      <c r="E35" s="409" t="s">
        <v>860</v>
      </c>
      <c r="F35" s="439">
        <v>1</v>
      </c>
      <c r="G35" s="439"/>
      <c r="H35" s="439"/>
      <c r="I35" s="439"/>
      <c r="J35" s="425" t="s">
        <v>861</v>
      </c>
      <c r="K35" s="418"/>
      <c r="L35" s="412"/>
      <c r="M35" s="403">
        <v>1</v>
      </c>
      <c r="N35" s="413">
        <f t="shared" si="0"/>
        <v>0</v>
      </c>
      <c r="O35" s="414">
        <f t="shared" si="2"/>
        <v>1</v>
      </c>
      <c r="P35" s="415" t="str">
        <f t="shared" si="1"/>
        <v>P</v>
      </c>
      <c r="Q35" s="412"/>
      <c r="R35" s="412"/>
      <c r="S35" s="416"/>
      <c r="T35" s="417"/>
    </row>
    <row r="36" spans="1:20" ht="46.5" customHeight="1" thickBot="1" x14ac:dyDescent="0.25">
      <c r="A36" s="1393"/>
      <c r="B36" s="1389"/>
      <c r="C36" s="1390"/>
      <c r="D36" s="1394"/>
      <c r="E36" s="441" t="s">
        <v>862</v>
      </c>
      <c r="F36" s="439">
        <v>1</v>
      </c>
      <c r="G36" s="439"/>
      <c r="H36" s="439"/>
      <c r="I36" s="439"/>
      <c r="J36" s="442" t="s">
        <v>863</v>
      </c>
      <c r="K36" s="443"/>
      <c r="L36" s="444"/>
      <c r="M36" s="445">
        <v>1</v>
      </c>
      <c r="N36" s="446">
        <f t="shared" si="0"/>
        <v>0</v>
      </c>
      <c r="O36" s="447">
        <f t="shared" si="2"/>
        <v>1</v>
      </c>
      <c r="P36" s="448" t="str">
        <f t="shared" si="1"/>
        <v>P</v>
      </c>
      <c r="Q36" s="444"/>
      <c r="R36" s="444"/>
      <c r="S36" s="449"/>
      <c r="T36" s="450"/>
    </row>
    <row r="37" spans="1:20" ht="96" customHeight="1" x14ac:dyDescent="0.2">
      <c r="A37" s="383"/>
      <c r="B37" s="383"/>
      <c r="C37" s="383"/>
      <c r="D37" s="383"/>
      <c r="E37" s="451"/>
      <c r="F37" s="451"/>
      <c r="G37" s="452"/>
      <c r="H37" s="452"/>
      <c r="I37" s="452"/>
      <c r="J37" s="383"/>
      <c r="K37" s="383"/>
      <c r="L37" s="383"/>
      <c r="M37" s="383"/>
      <c r="N37" s="383"/>
      <c r="O37" s="383"/>
      <c r="P37" s="383"/>
      <c r="Q37" s="383"/>
      <c r="R37" s="383"/>
      <c r="S37" s="383"/>
      <c r="T37" s="383"/>
    </row>
    <row r="38" spans="1:20" ht="63" customHeight="1" x14ac:dyDescent="0.2">
      <c r="A38" s="383"/>
      <c r="B38" s="383"/>
      <c r="C38" s="383"/>
      <c r="D38" s="383"/>
      <c r="E38" s="451"/>
      <c r="F38" s="453"/>
      <c r="G38" s="383"/>
      <c r="H38" s="383"/>
      <c r="I38" s="383"/>
      <c r="J38" s="383"/>
      <c r="K38" s="383"/>
      <c r="L38" s="383"/>
      <c r="M38" s="383"/>
      <c r="N38" s="383"/>
      <c r="O38" s="383"/>
      <c r="P38" s="383"/>
      <c r="Q38" s="383"/>
      <c r="R38" s="383"/>
      <c r="S38" s="383"/>
      <c r="T38" s="383"/>
    </row>
    <row r="39" spans="1:20" ht="53.25" customHeight="1" x14ac:dyDescent="0.2">
      <c r="A39" s="454" t="s">
        <v>78</v>
      </c>
      <c r="B39" s="454"/>
      <c r="C39" s="454"/>
      <c r="D39" s="454"/>
      <c r="E39" s="451"/>
      <c r="F39" s="453"/>
      <c r="G39" s="383"/>
      <c r="H39" s="383"/>
      <c r="I39" s="383"/>
      <c r="J39" s="383"/>
      <c r="K39" s="383"/>
      <c r="L39" s="383"/>
      <c r="M39" s="383"/>
      <c r="N39" s="383"/>
      <c r="O39" s="383"/>
      <c r="P39" s="383"/>
      <c r="Q39" s="383"/>
      <c r="R39" s="383"/>
      <c r="S39" s="383"/>
      <c r="T39" s="383"/>
    </row>
    <row r="40" spans="1:20" x14ac:dyDescent="0.2">
      <c r="A40" s="383"/>
      <c r="B40" s="383"/>
      <c r="C40" s="383"/>
      <c r="D40" s="383"/>
      <c r="E40" s="383"/>
      <c r="F40" s="384"/>
      <c r="G40" s="383"/>
      <c r="H40" s="383"/>
      <c r="I40" s="383"/>
      <c r="J40" s="383"/>
      <c r="K40" s="383"/>
      <c r="L40" s="383"/>
      <c r="M40" s="383"/>
      <c r="N40" s="383"/>
      <c r="O40" s="383"/>
      <c r="P40" s="383"/>
      <c r="Q40" s="383"/>
      <c r="R40" s="383"/>
      <c r="S40" s="383"/>
      <c r="T40" s="383"/>
    </row>
    <row r="41" spans="1:20" x14ac:dyDescent="0.2">
      <c r="A41" s="601"/>
      <c r="B41" s="602"/>
      <c r="C41" s="602"/>
      <c r="D41" s="602"/>
      <c r="E41" s="602"/>
      <c r="F41" s="602"/>
      <c r="G41" s="602"/>
      <c r="H41" s="602"/>
      <c r="I41" s="602"/>
      <c r="J41" s="602"/>
      <c r="K41" s="602"/>
      <c r="L41" s="602"/>
      <c r="M41" s="602"/>
      <c r="N41" s="602"/>
      <c r="O41" s="602"/>
      <c r="P41" s="602"/>
      <c r="Q41" s="602"/>
      <c r="R41" s="602"/>
      <c r="S41" s="602"/>
      <c r="T41" s="603"/>
    </row>
    <row r="42" spans="1:20" x14ac:dyDescent="0.2">
      <c r="A42" s="601"/>
      <c r="B42" s="602"/>
      <c r="C42" s="602"/>
      <c r="D42" s="602"/>
      <c r="E42" s="602"/>
      <c r="F42" s="602"/>
      <c r="G42" s="602"/>
      <c r="H42" s="602"/>
      <c r="I42" s="602"/>
      <c r="J42" s="602"/>
      <c r="K42" s="602"/>
      <c r="L42" s="602"/>
      <c r="M42" s="602"/>
      <c r="N42" s="602"/>
      <c r="O42" s="602"/>
      <c r="P42" s="602"/>
      <c r="Q42" s="602"/>
      <c r="R42" s="602"/>
      <c r="S42" s="602"/>
      <c r="T42" s="603"/>
    </row>
    <row r="43" spans="1:20" x14ac:dyDescent="0.2">
      <c r="A43" s="601"/>
      <c r="B43" s="602"/>
      <c r="C43" s="602"/>
      <c r="D43" s="602"/>
      <c r="E43" s="602"/>
      <c r="F43" s="602"/>
      <c r="G43" s="602"/>
      <c r="H43" s="602"/>
      <c r="I43" s="602"/>
      <c r="J43" s="602"/>
      <c r="K43" s="602"/>
      <c r="L43" s="602"/>
      <c r="M43" s="602"/>
      <c r="N43" s="602"/>
      <c r="O43" s="602"/>
      <c r="P43" s="602"/>
      <c r="Q43" s="602"/>
      <c r="R43" s="602"/>
      <c r="S43" s="602"/>
      <c r="T43" s="603"/>
    </row>
    <row r="44" spans="1:20" x14ac:dyDescent="0.2">
      <c r="A44" s="601"/>
      <c r="B44" s="602"/>
      <c r="C44" s="602"/>
      <c r="D44" s="602"/>
      <c r="E44" s="602"/>
      <c r="F44" s="602"/>
      <c r="G44" s="602"/>
      <c r="H44" s="602"/>
      <c r="I44" s="602"/>
      <c r="J44" s="602"/>
      <c r="K44" s="602"/>
      <c r="L44" s="602"/>
      <c r="M44" s="602"/>
      <c r="N44" s="602"/>
      <c r="O44" s="602"/>
      <c r="P44" s="602"/>
      <c r="Q44" s="602"/>
      <c r="R44" s="602"/>
      <c r="S44" s="602"/>
      <c r="T44" s="603"/>
    </row>
    <row r="45" spans="1:20" x14ac:dyDescent="0.2">
      <c r="A45" s="601"/>
      <c r="B45" s="602"/>
      <c r="C45" s="602"/>
      <c r="D45" s="602"/>
      <c r="E45" s="602"/>
      <c r="F45" s="602"/>
      <c r="G45" s="602"/>
      <c r="H45" s="602"/>
      <c r="I45" s="602"/>
      <c r="J45" s="602"/>
      <c r="K45" s="602"/>
      <c r="L45" s="602"/>
      <c r="M45" s="602"/>
      <c r="N45" s="602"/>
      <c r="O45" s="602"/>
      <c r="P45" s="602"/>
      <c r="Q45" s="602"/>
      <c r="R45" s="602"/>
      <c r="S45" s="602"/>
      <c r="T45" s="603"/>
    </row>
    <row r="46" spans="1:20" x14ac:dyDescent="0.2">
      <c r="A46" s="601"/>
      <c r="B46" s="602"/>
      <c r="C46" s="602"/>
      <c r="D46" s="602"/>
      <c r="E46" s="602"/>
      <c r="F46" s="602"/>
      <c r="G46" s="602"/>
      <c r="H46" s="602"/>
      <c r="I46" s="602"/>
      <c r="J46" s="602"/>
      <c r="K46" s="602"/>
      <c r="L46" s="602"/>
      <c r="M46" s="602"/>
      <c r="N46" s="602"/>
      <c r="O46" s="602"/>
      <c r="P46" s="602"/>
      <c r="Q46" s="602"/>
      <c r="R46" s="602"/>
      <c r="S46" s="602"/>
      <c r="T46" s="603"/>
    </row>
    <row r="47" spans="1:20" x14ac:dyDescent="0.2">
      <c r="A47" s="601"/>
      <c r="B47" s="602"/>
      <c r="C47" s="602"/>
      <c r="D47" s="602"/>
      <c r="E47" s="602"/>
      <c r="F47" s="602"/>
      <c r="G47" s="602"/>
      <c r="H47" s="602"/>
      <c r="I47" s="602"/>
      <c r="J47" s="602"/>
      <c r="K47" s="602"/>
      <c r="L47" s="602"/>
      <c r="M47" s="602"/>
      <c r="N47" s="602"/>
      <c r="O47" s="602"/>
      <c r="P47" s="602"/>
      <c r="Q47" s="602"/>
      <c r="R47" s="602"/>
      <c r="S47" s="602"/>
      <c r="T47" s="603"/>
    </row>
    <row r="48" spans="1:20" x14ac:dyDescent="0.2">
      <c r="A48" s="601"/>
      <c r="B48" s="602"/>
      <c r="C48" s="602"/>
      <c r="D48" s="602"/>
      <c r="E48" s="602"/>
      <c r="F48" s="602"/>
      <c r="G48" s="602"/>
      <c r="H48" s="602"/>
      <c r="I48" s="602"/>
      <c r="J48" s="602"/>
      <c r="K48" s="602"/>
      <c r="L48" s="602"/>
      <c r="M48" s="602"/>
      <c r="N48" s="602"/>
      <c r="O48" s="602"/>
      <c r="P48" s="602"/>
      <c r="Q48" s="602"/>
      <c r="R48" s="602"/>
      <c r="S48" s="602"/>
      <c r="T48" s="603"/>
    </row>
    <row r="49" spans="1:20" x14ac:dyDescent="0.2">
      <c r="A49" s="601"/>
      <c r="B49" s="602"/>
      <c r="C49" s="602"/>
      <c r="D49" s="602"/>
      <c r="E49" s="602"/>
      <c r="F49" s="602"/>
      <c r="G49" s="602"/>
      <c r="H49" s="602"/>
      <c r="I49" s="602"/>
      <c r="J49" s="602"/>
      <c r="K49" s="602"/>
      <c r="L49" s="602"/>
      <c r="M49" s="602"/>
      <c r="N49" s="602"/>
      <c r="O49" s="602"/>
      <c r="P49" s="602"/>
      <c r="Q49" s="602"/>
      <c r="R49" s="602"/>
      <c r="S49" s="602"/>
      <c r="T49" s="603"/>
    </row>
    <row r="50" spans="1:20" x14ac:dyDescent="0.2">
      <c r="A50" s="601"/>
      <c r="B50" s="602"/>
      <c r="C50" s="602"/>
      <c r="D50" s="602"/>
      <c r="E50" s="602"/>
      <c r="F50" s="602"/>
      <c r="G50" s="602"/>
      <c r="H50" s="602"/>
      <c r="I50" s="602"/>
      <c r="J50" s="602"/>
      <c r="K50" s="602"/>
      <c r="L50" s="602"/>
      <c r="M50" s="602"/>
      <c r="N50" s="602"/>
      <c r="O50" s="602"/>
      <c r="P50" s="602"/>
      <c r="Q50" s="602"/>
      <c r="R50" s="602"/>
      <c r="S50" s="602"/>
      <c r="T50" s="603"/>
    </row>
    <row r="51" spans="1:20" x14ac:dyDescent="0.2">
      <c r="A51" s="601"/>
      <c r="B51" s="602"/>
      <c r="C51" s="602"/>
      <c r="D51" s="602"/>
      <c r="E51" s="602"/>
      <c r="F51" s="602"/>
      <c r="G51" s="602"/>
      <c r="H51" s="602"/>
      <c r="I51" s="602"/>
      <c r="J51" s="602"/>
      <c r="K51" s="602"/>
      <c r="L51" s="602"/>
      <c r="M51" s="602"/>
      <c r="N51" s="602"/>
      <c r="O51" s="602"/>
      <c r="P51" s="602"/>
      <c r="Q51" s="602"/>
      <c r="R51" s="602"/>
      <c r="S51" s="602"/>
      <c r="T51" s="603"/>
    </row>
  </sheetData>
  <mergeCells count="54">
    <mergeCell ref="A2:E4"/>
    <mergeCell ref="F2:M2"/>
    <mergeCell ref="N2:T2"/>
    <mergeCell ref="F3:M4"/>
    <mergeCell ref="N3:T3"/>
    <mergeCell ref="N4:T4"/>
    <mergeCell ref="E14:E15"/>
    <mergeCell ref="F14:I14"/>
    <mergeCell ref="J14:J15"/>
    <mergeCell ref="A6:E6"/>
    <mergeCell ref="F6:M6"/>
    <mergeCell ref="A7:E7"/>
    <mergeCell ref="F7:M7"/>
    <mergeCell ref="A8:E8"/>
    <mergeCell ref="F8:M8"/>
    <mergeCell ref="A9:E9"/>
    <mergeCell ref="F9:M9"/>
    <mergeCell ref="A11:T11"/>
    <mergeCell ref="A13:L13"/>
    <mergeCell ref="M13:T13"/>
    <mergeCell ref="C14:C15"/>
    <mergeCell ref="B14:B15"/>
    <mergeCell ref="A42:T42"/>
    <mergeCell ref="T14:T15"/>
    <mergeCell ref="A16:A18"/>
    <mergeCell ref="D16:D18"/>
    <mergeCell ref="A19:A22"/>
    <mergeCell ref="D19:D22"/>
    <mergeCell ref="A23:A27"/>
    <mergeCell ref="D23:D27"/>
    <mergeCell ref="K14:K15"/>
    <mergeCell ref="L14:L15"/>
    <mergeCell ref="M14:M15"/>
    <mergeCell ref="N14:P14"/>
    <mergeCell ref="Q14:Q15"/>
    <mergeCell ref="R14:R15"/>
    <mergeCell ref="A14:A15"/>
    <mergeCell ref="D14:D15"/>
    <mergeCell ref="B16:B36"/>
    <mergeCell ref="C16:C36"/>
    <mergeCell ref="A49:T49"/>
    <mergeCell ref="A50:T50"/>
    <mergeCell ref="A51:T51"/>
    <mergeCell ref="A43:T43"/>
    <mergeCell ref="A44:T44"/>
    <mergeCell ref="A45:T45"/>
    <mergeCell ref="A46:T46"/>
    <mergeCell ref="A47:T47"/>
    <mergeCell ref="A48:T48"/>
    <mergeCell ref="A28:A29"/>
    <mergeCell ref="D28:D29"/>
    <mergeCell ref="A30:A36"/>
    <mergeCell ref="D30:D36"/>
    <mergeCell ref="A41:T41"/>
  </mergeCells>
  <conditionalFormatting sqref="P16:P36">
    <cfRule type="containsText" dxfId="51" priority="1" stopIfTrue="1" operator="containsText" text="P">
      <formula>NOT(ISERROR(SEARCH("P",P16)))</formula>
    </cfRule>
    <cfRule type="containsText" dxfId="50" priority="2" stopIfTrue="1" operator="containsText" text="R">
      <formula>NOT(ISERROR(SEARCH("R",P16)))</formula>
    </cfRule>
    <cfRule type="containsText" dxfId="49" priority="3" operator="containsText" text="T">
      <formula>NOT(ISERROR(SEARCH("T",P16)))</formula>
    </cfRule>
    <cfRule type="iconSet" priority="4">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0D2700-3642-4C72-A317-A27FBBE150E4}">
  <dimension ref="A1:T43"/>
  <sheetViews>
    <sheetView topLeftCell="A13" zoomScale="80" zoomScaleNormal="80" workbookViewId="0">
      <selection activeCell="C17" sqref="C17:C28"/>
    </sheetView>
  </sheetViews>
  <sheetFormatPr baseColWidth="10" defaultRowHeight="15" x14ac:dyDescent="0.2"/>
  <cols>
    <col min="1" max="1" width="11.42578125" style="380"/>
    <col min="2" max="2" width="23.42578125" style="380" customWidth="1"/>
    <col min="3" max="3" width="32" style="380" customWidth="1"/>
    <col min="4" max="4" width="33.5703125" style="380" customWidth="1"/>
    <col min="5" max="5" width="40" style="380" customWidth="1"/>
    <col min="6" max="6" width="11" style="380" customWidth="1"/>
    <col min="7" max="7" width="8.7109375" style="380" customWidth="1"/>
    <col min="8" max="8" width="10.28515625" style="380" customWidth="1"/>
    <col min="9" max="9" width="13.7109375" style="380" customWidth="1"/>
    <col min="10" max="10" width="56.140625" style="380" customWidth="1"/>
    <col min="11" max="11" width="20.28515625" style="380" customWidth="1"/>
    <col min="12" max="12" width="23.7109375" style="380" customWidth="1"/>
    <col min="13" max="13" width="11.42578125" style="380"/>
    <col min="14" max="14" width="15.28515625" style="380" customWidth="1"/>
    <col min="15" max="16" width="11.42578125" style="380"/>
    <col min="17" max="17" width="17.5703125" style="380" customWidth="1"/>
    <col min="18" max="18" width="21.42578125" style="380" customWidth="1"/>
    <col min="19" max="19" width="11.42578125" style="380"/>
    <col min="20" max="20" width="16.5703125" style="380" customWidth="1"/>
    <col min="21" max="16384" width="11.42578125" style="380"/>
  </cols>
  <sheetData>
    <row r="1" spans="1:20" ht="15.75" thickBot="1" x14ac:dyDescent="0.25"/>
    <row r="2" spans="1:20" ht="15.75" thickBot="1" x14ac:dyDescent="0.25">
      <c r="A2" s="1433"/>
      <c r="B2" s="1434"/>
      <c r="C2" s="1434"/>
      <c r="D2" s="1434"/>
      <c r="E2" s="1435"/>
      <c r="F2" s="1442" t="s">
        <v>0</v>
      </c>
      <c r="G2" s="1443"/>
      <c r="H2" s="1443"/>
      <c r="I2" s="1443"/>
      <c r="J2" s="1443"/>
      <c r="K2" s="1443"/>
      <c r="L2" s="1443"/>
      <c r="M2" s="1444"/>
      <c r="N2" s="1445" t="s">
        <v>1</v>
      </c>
      <c r="O2" s="1446"/>
      <c r="P2" s="1446"/>
      <c r="Q2" s="1446"/>
      <c r="R2" s="1446"/>
      <c r="S2" s="1446"/>
      <c r="T2" s="1447"/>
    </row>
    <row r="3" spans="1:20" ht="15.75" thickBot="1" x14ac:dyDescent="0.25">
      <c r="A3" s="1436"/>
      <c r="B3" s="1437"/>
      <c r="C3" s="1437"/>
      <c r="D3" s="1437"/>
      <c r="E3" s="1438"/>
      <c r="F3" s="1448" t="s">
        <v>2</v>
      </c>
      <c r="G3" s="1449"/>
      <c r="H3" s="1449"/>
      <c r="I3" s="1449"/>
      <c r="J3" s="1449"/>
      <c r="K3" s="1449"/>
      <c r="L3" s="1449"/>
      <c r="M3" s="1450"/>
      <c r="N3" s="1454" t="s">
        <v>815</v>
      </c>
      <c r="O3" s="1455"/>
      <c r="P3" s="1455"/>
      <c r="Q3" s="1455"/>
      <c r="R3" s="1455"/>
      <c r="S3" s="1455"/>
      <c r="T3" s="1456"/>
    </row>
    <row r="4" spans="1:20" ht="15.75" thickBot="1" x14ac:dyDescent="0.25">
      <c r="A4" s="1439"/>
      <c r="B4" s="1440"/>
      <c r="C4" s="1440"/>
      <c r="D4" s="1440"/>
      <c r="E4" s="1441"/>
      <c r="F4" s="1451"/>
      <c r="G4" s="1452"/>
      <c r="H4" s="1452"/>
      <c r="I4" s="1452"/>
      <c r="J4" s="1452"/>
      <c r="K4" s="1452"/>
      <c r="L4" s="1452"/>
      <c r="M4" s="1453"/>
      <c r="N4" s="1457" t="s">
        <v>4</v>
      </c>
      <c r="O4" s="1458"/>
      <c r="P4" s="1458"/>
      <c r="Q4" s="1458"/>
      <c r="R4" s="1458"/>
      <c r="S4" s="1458"/>
      <c r="T4" s="1459"/>
    </row>
    <row r="5" spans="1:20" x14ac:dyDescent="0.2">
      <c r="A5" s="383"/>
      <c r="B5" s="383"/>
      <c r="C5" s="383"/>
      <c r="D5" s="383"/>
      <c r="E5" s="383"/>
      <c r="F5" s="383"/>
      <c r="G5" s="383"/>
      <c r="H5" s="383"/>
      <c r="I5" s="383"/>
      <c r="J5" s="382"/>
      <c r="K5" s="382"/>
      <c r="L5" s="385"/>
      <c r="M5" s="385"/>
      <c r="N5" s="385"/>
      <c r="O5" s="385"/>
      <c r="P5" s="385"/>
      <c r="Q5" s="385"/>
      <c r="R5" s="385"/>
      <c r="S5" s="385"/>
      <c r="T5" s="385"/>
    </row>
    <row r="6" spans="1:20" x14ac:dyDescent="0.2">
      <c r="A6" s="1418" t="s">
        <v>5</v>
      </c>
      <c r="B6" s="1418"/>
      <c r="C6" s="1418"/>
      <c r="D6" s="1418"/>
      <c r="E6" s="1418"/>
      <c r="F6" s="1419" t="s">
        <v>864</v>
      </c>
      <c r="G6" s="1420"/>
      <c r="H6" s="1420"/>
      <c r="I6" s="1420"/>
      <c r="J6" s="1420"/>
      <c r="K6" s="1420"/>
      <c r="L6" s="1420"/>
      <c r="M6" s="1421"/>
      <c r="N6" s="385"/>
      <c r="O6" s="385"/>
      <c r="P6" s="385"/>
      <c r="Q6" s="385"/>
      <c r="R6" s="385"/>
      <c r="S6" s="385"/>
      <c r="T6" s="385"/>
    </row>
    <row r="7" spans="1:20" x14ac:dyDescent="0.2">
      <c r="A7" s="1418" t="s">
        <v>7</v>
      </c>
      <c r="B7" s="1418"/>
      <c r="C7" s="1418"/>
      <c r="D7" s="1418"/>
      <c r="E7" s="1418"/>
      <c r="F7" s="1419">
        <v>2025</v>
      </c>
      <c r="G7" s="1420"/>
      <c r="H7" s="1420"/>
      <c r="I7" s="1420"/>
      <c r="J7" s="1420"/>
      <c r="K7" s="1420"/>
      <c r="L7" s="1420"/>
      <c r="M7" s="1421"/>
      <c r="N7" s="385"/>
      <c r="O7" s="385"/>
      <c r="P7" s="385"/>
      <c r="Q7" s="385"/>
      <c r="R7" s="385"/>
      <c r="S7" s="385"/>
      <c r="T7" s="385"/>
    </row>
    <row r="8" spans="1:20" x14ac:dyDescent="0.2">
      <c r="A8" s="1418" t="s">
        <v>8</v>
      </c>
      <c r="B8" s="1418"/>
      <c r="C8" s="1418"/>
      <c r="D8" s="1418"/>
      <c r="E8" s="1418"/>
      <c r="F8" s="1422">
        <v>45658</v>
      </c>
      <c r="G8" s="1420"/>
      <c r="H8" s="1420"/>
      <c r="I8" s="1420"/>
      <c r="J8" s="1420"/>
      <c r="K8" s="1420"/>
      <c r="L8" s="1420"/>
      <c r="M8" s="1421"/>
      <c r="N8" s="385"/>
      <c r="O8" s="385"/>
      <c r="P8" s="385"/>
      <c r="Q8" s="385"/>
      <c r="R8" s="385"/>
      <c r="S8" s="385"/>
      <c r="T8" s="385"/>
    </row>
    <row r="9" spans="1:20" x14ac:dyDescent="0.2">
      <c r="A9" s="1418" t="s">
        <v>10</v>
      </c>
      <c r="B9" s="1418"/>
      <c r="C9" s="1418"/>
      <c r="D9" s="1418"/>
      <c r="E9" s="1418"/>
      <c r="F9" s="1422">
        <v>46387</v>
      </c>
      <c r="G9" s="1420"/>
      <c r="H9" s="1420"/>
      <c r="I9" s="1420"/>
      <c r="J9" s="1420"/>
      <c r="K9" s="1420"/>
      <c r="L9" s="1420"/>
      <c r="M9" s="1421"/>
      <c r="N9" s="385"/>
      <c r="O9" s="385"/>
      <c r="P9" s="385"/>
      <c r="Q9" s="385"/>
      <c r="R9" s="385"/>
      <c r="S9" s="385"/>
      <c r="T9" s="385"/>
    </row>
    <row r="10" spans="1:20" ht="15.75" thickBot="1" x14ac:dyDescent="0.25">
      <c r="A10" s="386"/>
      <c r="B10" s="386"/>
      <c r="C10" s="386"/>
      <c r="D10" s="386"/>
      <c r="E10" s="386"/>
      <c r="F10" s="386"/>
      <c r="G10" s="386"/>
      <c r="H10" s="386"/>
      <c r="I10" s="386"/>
      <c r="J10" s="382"/>
      <c r="K10" s="382"/>
      <c r="L10" s="382"/>
      <c r="M10" s="382"/>
      <c r="N10" s="385"/>
      <c r="O10" s="385"/>
      <c r="P10" s="385"/>
      <c r="Q10" s="385"/>
      <c r="R10" s="385"/>
      <c r="S10" s="385"/>
      <c r="T10" s="385"/>
    </row>
    <row r="11" spans="1:20" ht="15.75" thickBot="1" x14ac:dyDescent="0.25">
      <c r="A11" s="1423" t="s">
        <v>12</v>
      </c>
      <c r="B11" s="1424"/>
      <c r="C11" s="1424"/>
      <c r="D11" s="1424"/>
      <c r="E11" s="1424"/>
      <c r="F11" s="1424"/>
      <c r="G11" s="1424"/>
      <c r="H11" s="1424"/>
      <c r="I11" s="1424"/>
      <c r="J11" s="1424"/>
      <c r="K11" s="1424"/>
      <c r="L11" s="1424"/>
      <c r="M11" s="1424"/>
      <c r="N11" s="1424"/>
      <c r="O11" s="1424"/>
      <c r="P11" s="1424"/>
      <c r="Q11" s="1424"/>
      <c r="R11" s="1424"/>
      <c r="S11" s="1424"/>
      <c r="T11" s="1425"/>
    </row>
    <row r="12" spans="1:20" ht="15.75" thickBot="1" x14ac:dyDescent="0.25">
      <c r="A12" s="388"/>
      <c r="B12" s="389"/>
      <c r="C12" s="389"/>
      <c r="D12" s="389"/>
      <c r="E12" s="389"/>
      <c r="F12" s="389"/>
      <c r="G12" s="389"/>
      <c r="H12" s="389"/>
      <c r="I12" s="389"/>
      <c r="J12" s="389"/>
      <c r="K12" s="389"/>
      <c r="L12" s="389"/>
      <c r="M12" s="389"/>
      <c r="N12" s="389"/>
      <c r="O12" s="389"/>
      <c r="P12" s="389"/>
      <c r="Q12" s="389"/>
      <c r="R12" s="389"/>
      <c r="S12" s="389"/>
      <c r="T12" s="390"/>
    </row>
    <row r="13" spans="1:20" ht="15.75" thickBot="1" x14ac:dyDescent="0.25">
      <c r="A13" s="1426" t="s">
        <v>13</v>
      </c>
      <c r="B13" s="1427"/>
      <c r="C13" s="1427"/>
      <c r="D13" s="1427"/>
      <c r="E13" s="1427"/>
      <c r="F13" s="1427"/>
      <c r="G13" s="1427"/>
      <c r="H13" s="1427"/>
      <c r="I13" s="1427"/>
      <c r="J13" s="1427"/>
      <c r="K13" s="1427"/>
      <c r="L13" s="1428"/>
      <c r="M13" s="1429" t="s">
        <v>14</v>
      </c>
      <c r="N13" s="1429"/>
      <c r="O13" s="1429"/>
      <c r="P13" s="1429"/>
      <c r="Q13" s="1429"/>
      <c r="R13" s="1429"/>
      <c r="S13" s="1429"/>
      <c r="T13" s="1430"/>
    </row>
    <row r="14" spans="1:20" ht="15.75" thickBot="1" x14ac:dyDescent="0.25">
      <c r="A14" s="1411" t="s">
        <v>15</v>
      </c>
      <c r="B14" s="1468" t="s">
        <v>16</v>
      </c>
      <c r="C14" s="1468" t="s">
        <v>80</v>
      </c>
      <c r="D14" s="1411" t="s">
        <v>18</v>
      </c>
      <c r="E14" s="1413" t="s">
        <v>19</v>
      </c>
      <c r="F14" s="1415" t="s">
        <v>20</v>
      </c>
      <c r="G14" s="1416"/>
      <c r="H14" s="1416"/>
      <c r="I14" s="1417"/>
      <c r="J14" s="1400" t="s">
        <v>21</v>
      </c>
      <c r="K14" s="1400" t="s">
        <v>22</v>
      </c>
      <c r="L14" s="1400" t="s">
        <v>23</v>
      </c>
      <c r="M14" s="1402" t="s">
        <v>24</v>
      </c>
      <c r="N14" s="1404" t="s">
        <v>25</v>
      </c>
      <c r="O14" s="1405"/>
      <c r="P14" s="1406"/>
      <c r="Q14" s="1407" t="s">
        <v>26</v>
      </c>
      <c r="R14" s="1409" t="s">
        <v>27</v>
      </c>
      <c r="S14" s="392" t="s">
        <v>28</v>
      </c>
      <c r="T14" s="1395" t="s">
        <v>29</v>
      </c>
    </row>
    <row r="15" spans="1:20" ht="51.75" customHeight="1" thickBot="1" x14ac:dyDescent="0.25">
      <c r="A15" s="1412"/>
      <c r="B15" s="1469"/>
      <c r="C15" s="1469"/>
      <c r="D15" s="1412"/>
      <c r="E15" s="1414"/>
      <c r="F15" s="393" t="s">
        <v>30</v>
      </c>
      <c r="G15" s="393" t="s">
        <v>31</v>
      </c>
      <c r="H15" s="393" t="s">
        <v>32</v>
      </c>
      <c r="I15" s="393" t="s">
        <v>33</v>
      </c>
      <c r="J15" s="1401"/>
      <c r="K15" s="1401"/>
      <c r="L15" s="1401"/>
      <c r="M15" s="1403"/>
      <c r="N15" s="394" t="s">
        <v>34</v>
      </c>
      <c r="O15" s="395" t="s">
        <v>35</v>
      </c>
      <c r="P15" s="396" t="s">
        <v>36</v>
      </c>
      <c r="Q15" s="1408"/>
      <c r="R15" s="1410"/>
      <c r="S15" s="397"/>
      <c r="T15" s="1396"/>
    </row>
    <row r="16" spans="1:20" ht="15.75" thickBot="1" x14ac:dyDescent="0.25">
      <c r="A16" s="383"/>
      <c r="B16" s="383"/>
      <c r="C16" s="383"/>
      <c r="D16" s="383"/>
      <c r="E16" s="383"/>
      <c r="F16" s="383"/>
      <c r="G16" s="383"/>
      <c r="H16" s="383"/>
      <c r="I16" s="383"/>
      <c r="J16" s="383"/>
      <c r="K16" s="383"/>
      <c r="L16" s="455"/>
      <c r="M16" s="383"/>
      <c r="Q16" s="383"/>
      <c r="R16" s="383"/>
      <c r="S16" s="383"/>
      <c r="T16" s="383"/>
    </row>
    <row r="17" spans="1:20" ht="105.75" customHeight="1" thickBot="1" x14ac:dyDescent="0.25">
      <c r="A17" s="1460">
        <v>1</v>
      </c>
      <c r="B17" s="1463" t="s">
        <v>865</v>
      </c>
      <c r="C17" s="1463" t="s">
        <v>866</v>
      </c>
      <c r="D17" s="1398" t="s">
        <v>867</v>
      </c>
      <c r="E17" s="456" t="s">
        <v>868</v>
      </c>
      <c r="F17" s="457">
        <v>2</v>
      </c>
      <c r="G17" s="458"/>
      <c r="H17" s="458"/>
      <c r="I17" s="458"/>
      <c r="J17" s="400" t="s">
        <v>869</v>
      </c>
      <c r="K17" s="401"/>
      <c r="L17" s="402"/>
      <c r="M17" s="403">
        <v>1</v>
      </c>
      <c r="N17" s="404">
        <v>0</v>
      </c>
      <c r="O17" s="405">
        <v>1</v>
      </c>
      <c r="P17" s="406" t="str">
        <f>IF(O17&lt;=V$17,"T",IF(O17&lt;$Y$17,"R",IF(O17&gt;=$Y$17,"P")))</f>
        <v>P</v>
      </c>
      <c r="Q17" s="402"/>
      <c r="R17" s="402"/>
      <c r="S17" s="407"/>
      <c r="T17" s="408"/>
    </row>
    <row r="18" spans="1:20" ht="45.75" thickBot="1" x14ac:dyDescent="0.25">
      <c r="A18" s="1461"/>
      <c r="B18" s="1464"/>
      <c r="C18" s="1464"/>
      <c r="D18" s="1392"/>
      <c r="E18" s="459" t="s">
        <v>870</v>
      </c>
      <c r="F18" s="460">
        <v>1</v>
      </c>
      <c r="G18" s="460"/>
      <c r="H18" s="460"/>
      <c r="I18" s="460"/>
      <c r="J18" s="425" t="s">
        <v>871</v>
      </c>
      <c r="K18" s="411"/>
      <c r="L18" s="412"/>
      <c r="M18" s="403">
        <v>1</v>
      </c>
      <c r="N18" s="413">
        <f t="shared" ref="N18" si="0">F18-M18</f>
        <v>0</v>
      </c>
      <c r="O18" s="414">
        <v>1</v>
      </c>
      <c r="P18" s="415" t="str">
        <f t="shared" ref="P18:P28" si="1">IF(O18&lt;=V$17,"T",IF(O18&lt;$Y$17,"R",IF(O18&gt;=$Y$17,"P")))</f>
        <v>P</v>
      </c>
      <c r="Q18" s="412"/>
      <c r="R18" s="412"/>
      <c r="S18" s="416"/>
      <c r="T18" s="417"/>
    </row>
    <row r="19" spans="1:20" ht="45.75" thickBot="1" x14ac:dyDescent="0.25">
      <c r="A19" s="1461"/>
      <c r="B19" s="1464"/>
      <c r="C19" s="1464"/>
      <c r="D19" s="1392"/>
      <c r="E19" s="461" t="s">
        <v>829</v>
      </c>
      <c r="F19" s="430">
        <v>4</v>
      </c>
      <c r="G19" s="462"/>
      <c r="H19" s="431"/>
      <c r="I19" s="431"/>
      <c r="J19" s="425" t="s">
        <v>872</v>
      </c>
      <c r="K19" s="432">
        <v>27010</v>
      </c>
      <c r="L19" s="433"/>
      <c r="M19" s="403">
        <v>1</v>
      </c>
      <c r="N19" s="403">
        <v>0</v>
      </c>
      <c r="O19" s="414">
        <v>1</v>
      </c>
      <c r="P19" s="415" t="str">
        <f t="shared" si="1"/>
        <v>P</v>
      </c>
      <c r="Q19" s="463">
        <f>L19/K19</f>
        <v>0</v>
      </c>
      <c r="R19" s="412"/>
      <c r="S19" s="416"/>
      <c r="T19" s="417"/>
    </row>
    <row r="20" spans="1:20" ht="45.75" thickBot="1" x14ac:dyDescent="0.25">
      <c r="A20" s="1461"/>
      <c r="B20" s="1464"/>
      <c r="C20" s="1464"/>
      <c r="D20" s="1392"/>
      <c r="E20" s="459" t="s">
        <v>873</v>
      </c>
      <c r="F20" s="460">
        <v>1</v>
      </c>
      <c r="G20" s="460"/>
      <c r="H20" s="460"/>
      <c r="I20" s="460"/>
      <c r="J20" s="425" t="s">
        <v>874</v>
      </c>
      <c r="K20" s="411"/>
      <c r="L20" s="433"/>
      <c r="M20" s="403">
        <v>1</v>
      </c>
      <c r="N20" s="413">
        <f t="shared" ref="N20:N27" si="2">F20-M20</f>
        <v>0</v>
      </c>
      <c r="O20" s="414">
        <v>1</v>
      </c>
      <c r="P20" s="415" t="str">
        <f t="shared" si="1"/>
        <v>P</v>
      </c>
      <c r="Q20" s="434"/>
      <c r="R20" s="412"/>
      <c r="S20" s="416"/>
      <c r="T20" s="417"/>
    </row>
    <row r="21" spans="1:20" ht="49.5" customHeight="1" thickBot="1" x14ac:dyDescent="0.25">
      <c r="A21" s="1462"/>
      <c r="B21" s="1464"/>
      <c r="C21" s="1464"/>
      <c r="D21" s="1392"/>
      <c r="E21" s="409" t="s">
        <v>875</v>
      </c>
      <c r="F21" s="460">
        <v>1</v>
      </c>
      <c r="G21" s="460"/>
      <c r="H21" s="460"/>
      <c r="I21" s="460"/>
      <c r="J21" s="425" t="s">
        <v>876</v>
      </c>
      <c r="K21" s="411"/>
      <c r="L21" s="422"/>
      <c r="M21" s="403">
        <v>1</v>
      </c>
      <c r="N21" s="413">
        <f t="shared" si="2"/>
        <v>0</v>
      </c>
      <c r="O21" s="414">
        <v>1</v>
      </c>
      <c r="P21" s="415" t="str">
        <f t="shared" si="1"/>
        <v>P</v>
      </c>
      <c r="Q21" s="412"/>
      <c r="R21" s="412"/>
      <c r="S21" s="416"/>
      <c r="T21" s="417"/>
    </row>
    <row r="22" spans="1:20" ht="48" customHeight="1" thickBot="1" x14ac:dyDescent="0.25">
      <c r="A22" s="1466">
        <v>2</v>
      </c>
      <c r="B22" s="1464"/>
      <c r="C22" s="1464"/>
      <c r="D22" s="1392" t="s">
        <v>877</v>
      </c>
      <c r="E22" s="409" t="s">
        <v>878</v>
      </c>
      <c r="F22" s="460">
        <v>1</v>
      </c>
      <c r="G22" s="460"/>
      <c r="H22" s="460"/>
      <c r="I22" s="460"/>
      <c r="J22" s="425" t="s">
        <v>879</v>
      </c>
      <c r="K22" s="411"/>
      <c r="L22" s="412"/>
      <c r="M22" s="403">
        <v>1</v>
      </c>
      <c r="N22" s="413">
        <f t="shared" si="2"/>
        <v>0</v>
      </c>
      <c r="O22" s="414">
        <v>1</v>
      </c>
      <c r="P22" s="415" t="str">
        <f t="shared" si="1"/>
        <v>P</v>
      </c>
      <c r="Q22" s="412"/>
      <c r="R22" s="412"/>
      <c r="S22" s="416"/>
      <c r="T22" s="417"/>
    </row>
    <row r="23" spans="1:20" ht="63.75" customHeight="1" thickBot="1" x14ac:dyDescent="0.25">
      <c r="A23" s="1461"/>
      <c r="B23" s="1464"/>
      <c r="C23" s="1464"/>
      <c r="D23" s="1392"/>
      <c r="E23" s="409" t="s">
        <v>880</v>
      </c>
      <c r="F23" s="460">
        <v>1</v>
      </c>
      <c r="G23" s="460"/>
      <c r="H23" s="460"/>
      <c r="I23" s="460"/>
      <c r="J23" s="425" t="s">
        <v>881</v>
      </c>
      <c r="K23" s="411"/>
      <c r="L23" s="412"/>
      <c r="M23" s="464">
        <v>100</v>
      </c>
      <c r="N23" s="413">
        <v>0</v>
      </c>
      <c r="O23" s="414">
        <v>1</v>
      </c>
      <c r="P23" s="415" t="str">
        <f t="shared" si="1"/>
        <v>P</v>
      </c>
      <c r="Q23" s="412"/>
      <c r="R23" s="412"/>
      <c r="S23" s="416"/>
      <c r="T23" s="417"/>
    </row>
    <row r="24" spans="1:20" ht="63.75" customHeight="1" thickBot="1" x14ac:dyDescent="0.25">
      <c r="A24" s="1462"/>
      <c r="B24" s="1464"/>
      <c r="C24" s="1464"/>
      <c r="D24" s="1392"/>
      <c r="E24" s="409" t="s">
        <v>882</v>
      </c>
      <c r="F24" s="460">
        <v>1</v>
      </c>
      <c r="G24" s="460"/>
      <c r="H24" s="460"/>
      <c r="I24" s="460"/>
      <c r="J24" s="425" t="s">
        <v>883</v>
      </c>
      <c r="K24" s="418"/>
      <c r="L24" s="412"/>
      <c r="M24" s="403">
        <v>1</v>
      </c>
      <c r="N24" s="413">
        <f>F24-M24</f>
        <v>0</v>
      </c>
      <c r="O24" s="414">
        <v>1</v>
      </c>
      <c r="P24" s="415" t="str">
        <f t="shared" si="1"/>
        <v>P</v>
      </c>
      <c r="Q24" s="412"/>
      <c r="R24" s="412"/>
      <c r="S24" s="416"/>
      <c r="T24" s="417"/>
    </row>
    <row r="25" spans="1:20" ht="60.75" thickBot="1" x14ac:dyDescent="0.25">
      <c r="A25" s="1399">
        <v>3</v>
      </c>
      <c r="B25" s="1464"/>
      <c r="C25" s="1464"/>
      <c r="D25" s="1392" t="s">
        <v>884</v>
      </c>
      <c r="E25" s="440" t="s">
        <v>868</v>
      </c>
      <c r="F25" s="465">
        <v>947</v>
      </c>
      <c r="G25" s="430"/>
      <c r="H25" s="431"/>
      <c r="I25" s="466"/>
      <c r="J25" s="410" t="s">
        <v>869</v>
      </c>
      <c r="K25" s="467"/>
      <c r="L25" s="468"/>
      <c r="M25" s="403">
        <v>1</v>
      </c>
      <c r="N25" s="413">
        <v>0</v>
      </c>
      <c r="O25" s="414">
        <v>1</v>
      </c>
      <c r="P25" s="415" t="str">
        <f t="shared" si="1"/>
        <v>P</v>
      </c>
      <c r="Q25" s="412"/>
      <c r="R25" s="412"/>
      <c r="S25" s="416"/>
      <c r="T25" s="417"/>
    </row>
    <row r="26" spans="1:20" ht="45.75" thickBot="1" x14ac:dyDescent="0.25">
      <c r="A26" s="1399"/>
      <c r="B26" s="1464"/>
      <c r="C26" s="1464"/>
      <c r="D26" s="1392"/>
      <c r="E26" s="440" t="s">
        <v>885</v>
      </c>
      <c r="F26" s="465">
        <v>947</v>
      </c>
      <c r="G26" s="430"/>
      <c r="H26" s="431"/>
      <c r="I26" s="466"/>
      <c r="J26" s="425" t="s">
        <v>886</v>
      </c>
      <c r="K26" s="418"/>
      <c r="L26" s="412"/>
      <c r="M26" s="403">
        <v>1</v>
      </c>
      <c r="N26" s="413">
        <v>0</v>
      </c>
      <c r="O26" s="414">
        <v>1</v>
      </c>
      <c r="P26" s="415" t="str">
        <f t="shared" si="1"/>
        <v>P</v>
      </c>
      <c r="Q26" s="412"/>
      <c r="R26" s="412"/>
      <c r="S26" s="416"/>
      <c r="T26" s="417"/>
    </row>
    <row r="27" spans="1:20" ht="45.75" thickBot="1" x14ac:dyDescent="0.25">
      <c r="A27" s="1399"/>
      <c r="B27" s="1464"/>
      <c r="C27" s="1464"/>
      <c r="D27" s="1392"/>
      <c r="E27" s="440" t="s">
        <v>887</v>
      </c>
      <c r="F27" s="460">
        <v>1</v>
      </c>
      <c r="G27" s="460"/>
      <c r="H27" s="460"/>
      <c r="I27" s="469"/>
      <c r="J27" s="425" t="s">
        <v>888</v>
      </c>
      <c r="K27" s="418"/>
      <c r="L27" s="412"/>
      <c r="M27" s="403">
        <v>1</v>
      </c>
      <c r="N27" s="413">
        <f t="shared" si="2"/>
        <v>0</v>
      </c>
      <c r="O27" s="414">
        <v>1</v>
      </c>
      <c r="P27" s="415" t="str">
        <f t="shared" si="1"/>
        <v>P</v>
      </c>
      <c r="Q27" s="412"/>
      <c r="R27" s="412"/>
      <c r="S27" s="416"/>
      <c r="T27" s="417"/>
    </row>
    <row r="28" spans="1:20" ht="45.75" thickBot="1" x14ac:dyDescent="0.25">
      <c r="A28" s="1467"/>
      <c r="B28" s="1465"/>
      <c r="C28" s="1465"/>
      <c r="D28" s="1394"/>
      <c r="E28" s="470" t="s">
        <v>889</v>
      </c>
      <c r="F28" s="471">
        <v>1</v>
      </c>
      <c r="G28" s="471"/>
      <c r="H28" s="471"/>
      <c r="I28" s="469"/>
      <c r="J28" s="442" t="s">
        <v>890</v>
      </c>
      <c r="K28" s="443"/>
      <c r="L28" s="444"/>
      <c r="M28" s="445">
        <v>1</v>
      </c>
      <c r="N28" s="446">
        <f>F28-M28</f>
        <v>0</v>
      </c>
      <c r="O28" s="447">
        <v>1</v>
      </c>
      <c r="P28" s="448" t="str">
        <f t="shared" si="1"/>
        <v>P</v>
      </c>
      <c r="Q28" s="444"/>
      <c r="R28" s="444"/>
      <c r="S28" s="449"/>
      <c r="T28" s="450"/>
    </row>
    <row r="29" spans="1:20" ht="123" customHeight="1" x14ac:dyDescent="0.2">
      <c r="A29" s="383"/>
      <c r="B29" s="472" t="s">
        <v>891</v>
      </c>
      <c r="C29" s="383"/>
      <c r="D29" s="383"/>
      <c r="E29" s="383"/>
      <c r="F29" s="451" t="s">
        <v>892</v>
      </c>
      <c r="G29" s="453"/>
      <c r="H29" s="453"/>
      <c r="I29" s="453"/>
      <c r="J29" s="383"/>
      <c r="K29" s="383"/>
      <c r="L29" s="383"/>
      <c r="M29" s="383"/>
      <c r="N29" s="383"/>
      <c r="O29" s="383"/>
      <c r="P29" s="383"/>
      <c r="Q29" s="383"/>
      <c r="R29" s="383"/>
      <c r="S29" s="383"/>
      <c r="T29" s="383"/>
    </row>
    <row r="30" spans="1:20" x14ac:dyDescent="0.2">
      <c r="A30" s="383"/>
      <c r="B30" s="383"/>
      <c r="C30" s="383"/>
      <c r="D30" s="383"/>
      <c r="E30" s="383"/>
      <c r="F30" s="383"/>
      <c r="G30" s="383"/>
      <c r="H30" s="383"/>
      <c r="I30" s="383"/>
      <c r="J30" s="383"/>
      <c r="K30" s="383"/>
      <c r="L30" s="383"/>
      <c r="M30" s="383"/>
      <c r="N30" s="383"/>
      <c r="O30" s="383"/>
      <c r="P30" s="383"/>
      <c r="Q30" s="383"/>
      <c r="R30" s="383"/>
      <c r="S30" s="383"/>
      <c r="T30" s="383"/>
    </row>
    <row r="31" spans="1:20" x14ac:dyDescent="0.2">
      <c r="A31" s="454" t="s">
        <v>78</v>
      </c>
      <c r="B31" s="454"/>
      <c r="C31" s="454"/>
      <c r="D31" s="454"/>
      <c r="E31" s="383"/>
      <c r="F31" s="383"/>
      <c r="G31" s="383"/>
      <c r="H31" s="383"/>
      <c r="I31" s="383"/>
      <c r="J31" s="383"/>
      <c r="K31" s="383"/>
      <c r="L31" s="383"/>
      <c r="M31" s="383"/>
      <c r="N31" s="383"/>
      <c r="O31" s="383"/>
      <c r="P31" s="383"/>
      <c r="Q31" s="383"/>
      <c r="R31" s="383"/>
      <c r="S31" s="383"/>
      <c r="T31" s="383"/>
    </row>
    <row r="32" spans="1:20" x14ac:dyDescent="0.2">
      <c r="A32" s="383"/>
      <c r="B32" s="383"/>
      <c r="C32" s="383"/>
      <c r="D32" s="383"/>
      <c r="E32" s="383"/>
      <c r="F32" s="383"/>
      <c r="G32" s="383"/>
      <c r="H32" s="383"/>
      <c r="I32" s="383"/>
      <c r="J32" s="383"/>
      <c r="K32" s="383"/>
      <c r="L32" s="383"/>
      <c r="M32" s="383"/>
      <c r="N32" s="383"/>
      <c r="O32" s="383"/>
      <c r="P32" s="383"/>
      <c r="Q32" s="383"/>
      <c r="R32" s="383"/>
      <c r="S32" s="383"/>
      <c r="T32" s="383"/>
    </row>
    <row r="33" spans="1:20" x14ac:dyDescent="0.2">
      <c r="A33" s="601"/>
      <c r="B33" s="602"/>
      <c r="C33" s="602"/>
      <c r="D33" s="602"/>
      <c r="E33" s="602"/>
      <c r="F33" s="602"/>
      <c r="G33" s="602"/>
      <c r="H33" s="602"/>
      <c r="I33" s="602"/>
      <c r="J33" s="602"/>
      <c r="K33" s="602"/>
      <c r="L33" s="602"/>
      <c r="M33" s="602"/>
      <c r="N33" s="602"/>
      <c r="O33" s="602"/>
      <c r="P33" s="602"/>
      <c r="Q33" s="602"/>
      <c r="R33" s="602"/>
      <c r="S33" s="602"/>
      <c r="T33" s="603"/>
    </row>
    <row r="34" spans="1:20" x14ac:dyDescent="0.2">
      <c r="A34" s="601"/>
      <c r="B34" s="602"/>
      <c r="C34" s="602"/>
      <c r="D34" s="602"/>
      <c r="E34" s="602"/>
      <c r="F34" s="602"/>
      <c r="G34" s="602"/>
      <c r="H34" s="602"/>
      <c r="I34" s="602"/>
      <c r="J34" s="602"/>
      <c r="K34" s="602"/>
      <c r="L34" s="602"/>
      <c r="M34" s="602"/>
      <c r="N34" s="602"/>
      <c r="O34" s="602"/>
      <c r="P34" s="602"/>
      <c r="Q34" s="602"/>
      <c r="R34" s="602"/>
      <c r="S34" s="602"/>
      <c r="T34" s="603"/>
    </row>
    <row r="35" spans="1:20" x14ac:dyDescent="0.2">
      <c r="A35" s="601"/>
      <c r="B35" s="602"/>
      <c r="C35" s="602"/>
      <c r="D35" s="602"/>
      <c r="E35" s="602"/>
      <c r="F35" s="602"/>
      <c r="G35" s="602"/>
      <c r="H35" s="602"/>
      <c r="I35" s="602"/>
      <c r="J35" s="602"/>
      <c r="K35" s="602"/>
      <c r="L35" s="602"/>
      <c r="M35" s="602"/>
      <c r="N35" s="602"/>
      <c r="O35" s="602"/>
      <c r="P35" s="602"/>
      <c r="Q35" s="602"/>
      <c r="R35" s="602"/>
      <c r="S35" s="602"/>
      <c r="T35" s="603"/>
    </row>
    <row r="36" spans="1:20" x14ac:dyDescent="0.2">
      <c r="A36" s="601"/>
      <c r="B36" s="602"/>
      <c r="C36" s="602"/>
      <c r="D36" s="602"/>
      <c r="E36" s="602"/>
      <c r="F36" s="602"/>
      <c r="G36" s="602"/>
      <c r="H36" s="602"/>
      <c r="I36" s="602"/>
      <c r="J36" s="602"/>
      <c r="K36" s="602"/>
      <c r="L36" s="602"/>
      <c r="M36" s="602"/>
      <c r="N36" s="602"/>
      <c r="O36" s="602"/>
      <c r="P36" s="602"/>
      <c r="Q36" s="602"/>
      <c r="R36" s="602"/>
      <c r="S36" s="602"/>
      <c r="T36" s="603"/>
    </row>
    <row r="37" spans="1:20" x14ac:dyDescent="0.2">
      <c r="A37" s="601"/>
      <c r="B37" s="602"/>
      <c r="C37" s="602"/>
      <c r="D37" s="602"/>
      <c r="E37" s="602"/>
      <c r="F37" s="602"/>
      <c r="G37" s="602"/>
      <c r="H37" s="602"/>
      <c r="I37" s="602"/>
      <c r="J37" s="602"/>
      <c r="K37" s="602"/>
      <c r="L37" s="602"/>
      <c r="M37" s="602"/>
      <c r="N37" s="602"/>
      <c r="O37" s="602"/>
      <c r="P37" s="602"/>
      <c r="Q37" s="602"/>
      <c r="R37" s="602"/>
      <c r="S37" s="602"/>
      <c r="T37" s="603"/>
    </row>
    <row r="38" spans="1:20" x14ac:dyDescent="0.2">
      <c r="A38" s="601"/>
      <c r="B38" s="602"/>
      <c r="C38" s="602"/>
      <c r="D38" s="602"/>
      <c r="E38" s="602"/>
      <c r="F38" s="602"/>
      <c r="G38" s="602"/>
      <c r="H38" s="602"/>
      <c r="I38" s="602"/>
      <c r="J38" s="602"/>
      <c r="K38" s="602"/>
      <c r="L38" s="602"/>
      <c r="M38" s="602"/>
      <c r="N38" s="602"/>
      <c r="O38" s="602"/>
      <c r="P38" s="602"/>
      <c r="Q38" s="602"/>
      <c r="R38" s="602"/>
      <c r="S38" s="602"/>
      <c r="T38" s="603"/>
    </row>
    <row r="39" spans="1:20" x14ac:dyDescent="0.2">
      <c r="A39" s="601"/>
      <c r="B39" s="602"/>
      <c r="C39" s="602"/>
      <c r="D39" s="602"/>
      <c r="E39" s="602"/>
      <c r="F39" s="602"/>
      <c r="G39" s="602"/>
      <c r="H39" s="602"/>
      <c r="I39" s="602"/>
      <c r="J39" s="602"/>
      <c r="K39" s="602"/>
      <c r="L39" s="602"/>
      <c r="M39" s="602"/>
      <c r="N39" s="602"/>
      <c r="O39" s="602"/>
      <c r="P39" s="602"/>
      <c r="Q39" s="602"/>
      <c r="R39" s="602"/>
      <c r="S39" s="602"/>
      <c r="T39" s="603"/>
    </row>
    <row r="40" spans="1:20" x14ac:dyDescent="0.2">
      <c r="A40" s="601"/>
      <c r="B40" s="602"/>
      <c r="C40" s="602"/>
      <c r="D40" s="602"/>
      <c r="E40" s="602"/>
      <c r="F40" s="602"/>
      <c r="G40" s="602"/>
      <c r="H40" s="602"/>
      <c r="I40" s="602"/>
      <c r="J40" s="602"/>
      <c r="K40" s="602"/>
      <c r="L40" s="602"/>
      <c r="M40" s="602"/>
      <c r="N40" s="602"/>
      <c r="O40" s="602"/>
      <c r="P40" s="602"/>
      <c r="Q40" s="602"/>
      <c r="R40" s="602"/>
      <c r="S40" s="602"/>
      <c r="T40" s="603"/>
    </row>
    <row r="41" spans="1:20" x14ac:dyDescent="0.2">
      <c r="A41" s="601"/>
      <c r="B41" s="602"/>
      <c r="C41" s="602"/>
      <c r="D41" s="602"/>
      <c r="E41" s="602"/>
      <c r="F41" s="602"/>
      <c r="G41" s="602"/>
      <c r="H41" s="602"/>
      <c r="I41" s="602"/>
      <c r="J41" s="602"/>
      <c r="K41" s="602"/>
      <c r="L41" s="602"/>
      <c r="M41" s="602"/>
      <c r="N41" s="602"/>
      <c r="O41" s="602"/>
      <c r="P41" s="602"/>
      <c r="Q41" s="602"/>
      <c r="R41" s="602"/>
      <c r="S41" s="602"/>
      <c r="T41" s="603"/>
    </row>
    <row r="42" spans="1:20" x14ac:dyDescent="0.2">
      <c r="A42" s="601"/>
      <c r="B42" s="602"/>
      <c r="C42" s="602"/>
      <c r="D42" s="602"/>
      <c r="E42" s="602"/>
      <c r="F42" s="602"/>
      <c r="G42" s="602"/>
      <c r="H42" s="602"/>
      <c r="I42" s="602"/>
      <c r="J42" s="602"/>
      <c r="K42" s="602"/>
      <c r="L42" s="602"/>
      <c r="M42" s="602"/>
      <c r="N42" s="602"/>
      <c r="O42" s="602"/>
      <c r="P42" s="602"/>
      <c r="Q42" s="602"/>
      <c r="R42" s="602"/>
      <c r="S42" s="602"/>
      <c r="T42" s="603"/>
    </row>
    <row r="43" spans="1:20" x14ac:dyDescent="0.2">
      <c r="A43" s="601"/>
      <c r="B43" s="602"/>
      <c r="C43" s="602"/>
      <c r="D43" s="602"/>
      <c r="E43" s="602"/>
      <c r="F43" s="602"/>
      <c r="G43" s="602"/>
      <c r="H43" s="602"/>
      <c r="I43" s="602"/>
      <c r="J43" s="602"/>
      <c r="K43" s="602"/>
      <c r="L43" s="602"/>
      <c r="M43" s="602"/>
      <c r="N43" s="602"/>
      <c r="O43" s="602"/>
      <c r="P43" s="602"/>
      <c r="Q43" s="602"/>
      <c r="R43" s="602"/>
      <c r="S43" s="602"/>
      <c r="T43" s="603"/>
    </row>
  </sheetData>
  <mergeCells count="50">
    <mergeCell ref="A2:E4"/>
    <mergeCell ref="F2:M2"/>
    <mergeCell ref="N2:T2"/>
    <mergeCell ref="F3:M4"/>
    <mergeCell ref="N3:T3"/>
    <mergeCell ref="N4:T4"/>
    <mergeCell ref="A6:E6"/>
    <mergeCell ref="F6:M6"/>
    <mergeCell ref="A7:E7"/>
    <mergeCell ref="F7:M7"/>
    <mergeCell ref="A8:E8"/>
    <mergeCell ref="F8:M8"/>
    <mergeCell ref="A14:A15"/>
    <mergeCell ref="B14:B15"/>
    <mergeCell ref="C14:C15"/>
    <mergeCell ref="D14:D15"/>
    <mergeCell ref="E14:E15"/>
    <mergeCell ref="A9:E9"/>
    <mergeCell ref="F9:M9"/>
    <mergeCell ref="A11:T11"/>
    <mergeCell ref="A13:L13"/>
    <mergeCell ref="M13:T13"/>
    <mergeCell ref="Q14:Q15"/>
    <mergeCell ref="R14:R15"/>
    <mergeCell ref="T14:T15"/>
    <mergeCell ref="A17:A21"/>
    <mergeCell ref="B17:B28"/>
    <mergeCell ref="C17:C28"/>
    <mergeCell ref="D17:D21"/>
    <mergeCell ref="A22:A24"/>
    <mergeCell ref="D22:D24"/>
    <mergeCell ref="A25:A28"/>
    <mergeCell ref="F14:I14"/>
    <mergeCell ref="J14:J15"/>
    <mergeCell ref="K14:K15"/>
    <mergeCell ref="L14:L15"/>
    <mergeCell ref="M14:M15"/>
    <mergeCell ref="N14:P14"/>
    <mergeCell ref="A43:T43"/>
    <mergeCell ref="D25:D28"/>
    <mergeCell ref="A33:T33"/>
    <mergeCell ref="A34:T34"/>
    <mergeCell ref="A35:T35"/>
    <mergeCell ref="A36:T36"/>
    <mergeCell ref="A37:T37"/>
    <mergeCell ref="A38:T38"/>
    <mergeCell ref="A39:T39"/>
    <mergeCell ref="A40:T40"/>
    <mergeCell ref="A41:T41"/>
    <mergeCell ref="A42:T42"/>
  </mergeCells>
  <conditionalFormatting sqref="P17:P28">
    <cfRule type="containsText" dxfId="48" priority="1" stopIfTrue="1" operator="containsText" text="P">
      <formula>NOT(ISERROR(SEARCH("P",P17)))</formula>
    </cfRule>
    <cfRule type="containsText" dxfId="47" priority="2" stopIfTrue="1" operator="containsText" text="R">
      <formula>NOT(ISERROR(SEARCH("R",P17)))</formula>
    </cfRule>
    <cfRule type="containsText" dxfId="46" priority="3" operator="containsText" text="T">
      <formula>NOT(ISERROR(SEARCH("T",P17)))</formula>
    </cfRule>
    <cfRule type="iconSet" priority="4">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431034-10BA-44E7-B9AE-A569CC9F9F94}">
  <dimension ref="B3:Y36"/>
  <sheetViews>
    <sheetView showGridLines="0" zoomScale="66" zoomScaleNormal="66" workbookViewId="0">
      <pane ySplit="17" topLeftCell="A18" activePane="bottomLeft" state="frozen"/>
      <selection activeCell="D1" sqref="D1"/>
      <selection pane="bottomLeft" activeCell="E29" sqref="E29"/>
    </sheetView>
  </sheetViews>
  <sheetFormatPr baseColWidth="10" defaultRowHeight="15" x14ac:dyDescent="0.25"/>
  <cols>
    <col min="1" max="1" width="3.85546875" style="135" customWidth="1"/>
    <col min="2" max="2" width="5.85546875" style="135" customWidth="1"/>
    <col min="3" max="3" width="16" style="135" bestFit="1" customWidth="1"/>
    <col min="4" max="4" width="15" style="135" bestFit="1" customWidth="1"/>
    <col min="5" max="5" width="70.42578125" style="135" customWidth="1"/>
    <col min="6" max="6" width="51.7109375" style="135" customWidth="1"/>
    <col min="7" max="7" width="8.5703125" style="135" customWidth="1"/>
    <col min="8" max="8" width="9.140625" style="135" customWidth="1"/>
    <col min="9" max="9" width="7.7109375" style="135" customWidth="1"/>
    <col min="10" max="10" width="7.5703125" style="135" customWidth="1"/>
    <col min="11" max="11" width="51" style="135" customWidth="1"/>
    <col min="12" max="12" width="21.42578125" style="135" customWidth="1"/>
    <col min="13" max="13" width="22.85546875" style="135" customWidth="1"/>
    <col min="14" max="17" width="22" style="135" customWidth="1"/>
    <col min="18" max="18" width="24" style="135" customWidth="1"/>
    <col min="19" max="19" width="20.85546875" style="135" customWidth="1"/>
    <col min="20" max="20" width="33.28515625" style="135" customWidth="1"/>
    <col min="21" max="21" width="24" style="135" customWidth="1"/>
    <col min="22" max="16384" width="11.42578125" style="135"/>
  </cols>
  <sheetData>
    <row r="3" spans="2:25" ht="15.75" thickBot="1" x14ac:dyDescent="0.3"/>
    <row r="4" spans="2:25" ht="32.25" customHeight="1" thickBot="1" x14ac:dyDescent="0.3">
      <c r="B4" s="1547"/>
      <c r="C4" s="1548"/>
      <c r="D4" s="1548"/>
      <c r="E4" s="1548"/>
      <c r="F4" s="1549"/>
      <c r="G4" s="1556" t="s">
        <v>0</v>
      </c>
      <c r="H4" s="1557"/>
      <c r="I4" s="1557"/>
      <c r="J4" s="1557"/>
      <c r="K4" s="1557"/>
      <c r="L4" s="1557"/>
      <c r="M4" s="1557"/>
      <c r="N4" s="1558"/>
      <c r="O4" s="1559" t="s">
        <v>1</v>
      </c>
      <c r="P4" s="1560"/>
      <c r="Q4" s="1560"/>
      <c r="R4" s="1560"/>
      <c r="S4" s="1560"/>
      <c r="T4" s="1560"/>
      <c r="U4" s="1561"/>
    </row>
    <row r="5" spans="2:25" ht="33" customHeight="1" thickBot="1" x14ac:dyDescent="0.3">
      <c r="B5" s="1550"/>
      <c r="C5" s="1551"/>
      <c r="D5" s="1551"/>
      <c r="E5" s="1551"/>
      <c r="F5" s="1552"/>
      <c r="G5" s="1562" t="s">
        <v>2</v>
      </c>
      <c r="H5" s="1563"/>
      <c r="I5" s="1563"/>
      <c r="J5" s="1563"/>
      <c r="K5" s="1563"/>
      <c r="L5" s="1563"/>
      <c r="M5" s="1563"/>
      <c r="N5" s="1564"/>
      <c r="O5" s="1568" t="s">
        <v>3</v>
      </c>
      <c r="P5" s="1569"/>
      <c r="Q5" s="1569"/>
      <c r="R5" s="1569"/>
      <c r="S5" s="1569"/>
      <c r="T5" s="1569"/>
      <c r="U5" s="1570"/>
    </row>
    <row r="6" spans="2:25" ht="31.5" customHeight="1" thickBot="1" x14ac:dyDescent="0.3">
      <c r="B6" s="1553"/>
      <c r="C6" s="1554"/>
      <c r="D6" s="1554"/>
      <c r="E6" s="1554"/>
      <c r="F6" s="1555"/>
      <c r="G6" s="1565"/>
      <c r="H6" s="1566"/>
      <c r="I6" s="1566"/>
      <c r="J6" s="1566"/>
      <c r="K6" s="1566"/>
      <c r="L6" s="1566"/>
      <c r="M6" s="1566"/>
      <c r="N6" s="1567"/>
      <c r="O6" s="1571" t="s">
        <v>4</v>
      </c>
      <c r="P6" s="1572"/>
      <c r="Q6" s="1572"/>
      <c r="R6" s="1572"/>
      <c r="S6" s="1572"/>
      <c r="T6" s="1572"/>
      <c r="U6" s="1573"/>
    </row>
    <row r="7" spans="2:25" ht="18" customHeight="1" x14ac:dyDescent="0.25">
      <c r="B7" s="474"/>
      <c r="C7" s="474"/>
      <c r="D7" s="474"/>
      <c r="E7" s="474"/>
      <c r="F7" s="474"/>
      <c r="G7" s="474"/>
      <c r="H7" s="474"/>
      <c r="I7" s="474"/>
      <c r="J7" s="474"/>
      <c r="K7" s="475"/>
      <c r="L7" s="475"/>
      <c r="M7" s="476"/>
      <c r="N7" s="476"/>
      <c r="O7" s="477"/>
      <c r="P7" s="477"/>
      <c r="Q7" s="477"/>
      <c r="R7" s="477"/>
      <c r="S7" s="477"/>
      <c r="T7" s="477"/>
      <c r="U7" s="477"/>
    </row>
    <row r="8" spans="2:25" ht="21.95" customHeight="1" x14ac:dyDescent="0.25">
      <c r="B8" s="1526" t="s">
        <v>5</v>
      </c>
      <c r="C8" s="1526"/>
      <c r="D8" s="1526"/>
      <c r="E8" s="1526"/>
      <c r="F8" s="1526"/>
      <c r="G8" s="1544" t="s">
        <v>893</v>
      </c>
      <c r="H8" s="1545"/>
      <c r="I8" s="1545"/>
      <c r="J8" s="1545"/>
      <c r="K8" s="1545"/>
      <c r="L8" s="1545"/>
      <c r="M8" s="1545"/>
      <c r="N8" s="1546"/>
      <c r="O8" s="477"/>
      <c r="P8" s="477"/>
      <c r="Q8" s="477"/>
      <c r="R8" s="477"/>
      <c r="S8" s="477"/>
      <c r="T8" s="477"/>
      <c r="U8" s="477"/>
    </row>
    <row r="9" spans="2:25" ht="21.95" customHeight="1" x14ac:dyDescent="0.25">
      <c r="B9" s="1526" t="s">
        <v>7</v>
      </c>
      <c r="C9" s="1526"/>
      <c r="D9" s="1526"/>
      <c r="E9" s="1526"/>
      <c r="F9" s="1526"/>
      <c r="G9" s="1544">
        <v>2025</v>
      </c>
      <c r="H9" s="1545"/>
      <c r="I9" s="1545"/>
      <c r="J9" s="1545"/>
      <c r="K9" s="1545"/>
      <c r="L9" s="1545"/>
      <c r="M9" s="1545"/>
      <c r="N9" s="1546"/>
      <c r="O9" s="477"/>
      <c r="P9" s="477"/>
      <c r="Q9" s="477"/>
      <c r="R9" s="477"/>
      <c r="S9" s="477"/>
      <c r="T9" s="477"/>
      <c r="U9" s="477"/>
    </row>
    <row r="10" spans="2:25" ht="21.95" customHeight="1" x14ac:dyDescent="0.25">
      <c r="B10" s="1526" t="s">
        <v>8</v>
      </c>
      <c r="C10" s="1526"/>
      <c r="D10" s="1526"/>
      <c r="E10" s="1526"/>
      <c r="F10" s="1526"/>
      <c r="G10" s="1422">
        <v>46023</v>
      </c>
      <c r="H10" s="1420"/>
      <c r="I10" s="1420"/>
      <c r="J10" s="1420"/>
      <c r="K10" s="1420"/>
      <c r="L10" s="1420"/>
      <c r="M10" s="1420"/>
      <c r="N10" s="1421"/>
      <c r="O10" s="477"/>
      <c r="P10" s="477"/>
      <c r="Q10" s="477"/>
      <c r="R10" s="477"/>
      <c r="S10" s="477"/>
      <c r="T10" s="477"/>
      <c r="U10" s="477"/>
    </row>
    <row r="11" spans="2:25" ht="21.95" customHeight="1" x14ac:dyDescent="0.25">
      <c r="B11" s="1526" t="s">
        <v>10</v>
      </c>
      <c r="C11" s="1526"/>
      <c r="D11" s="1526"/>
      <c r="E11" s="1526"/>
      <c r="F11" s="1526"/>
      <c r="G11" s="1422">
        <v>46387</v>
      </c>
      <c r="H11" s="1420"/>
      <c r="I11" s="1420"/>
      <c r="J11" s="1420"/>
      <c r="K11" s="1420"/>
      <c r="L11" s="1420"/>
      <c r="M11" s="1420"/>
      <c r="N11" s="1421"/>
      <c r="O11" s="477"/>
      <c r="P11" s="477"/>
      <c r="Q11" s="477"/>
      <c r="R11" s="477"/>
      <c r="S11" s="477"/>
      <c r="T11" s="477"/>
      <c r="U11" s="477"/>
    </row>
    <row r="12" spans="2:25" ht="10.5" customHeight="1" thickBot="1" x14ac:dyDescent="0.3">
      <c r="B12" s="478"/>
      <c r="C12" s="478"/>
      <c r="D12" s="478"/>
      <c r="E12" s="478"/>
      <c r="F12" s="478"/>
      <c r="G12" s="478"/>
      <c r="H12" s="478"/>
      <c r="I12" s="478"/>
      <c r="J12" s="478"/>
      <c r="K12" s="473"/>
      <c r="L12" s="473"/>
      <c r="M12" s="473"/>
      <c r="N12" s="473"/>
      <c r="O12" s="477"/>
      <c r="P12" s="477"/>
      <c r="Q12" s="477"/>
      <c r="R12" s="477"/>
      <c r="S12" s="477"/>
      <c r="T12" s="477"/>
      <c r="U12" s="477"/>
    </row>
    <row r="13" spans="2:25" ht="47.25" customHeight="1" thickBot="1" x14ac:dyDescent="0.4">
      <c r="B13" s="1527" t="s">
        <v>12</v>
      </c>
      <c r="C13" s="1528"/>
      <c r="D13" s="1528"/>
      <c r="E13" s="1528"/>
      <c r="F13" s="1528"/>
      <c r="G13" s="1528"/>
      <c r="H13" s="1528"/>
      <c r="I13" s="1528"/>
      <c r="J13" s="1528"/>
      <c r="K13" s="1528"/>
      <c r="L13" s="1528"/>
      <c r="M13" s="1528"/>
      <c r="N13" s="1528"/>
      <c r="O13" s="1528"/>
      <c r="P13" s="1528"/>
      <c r="Q13" s="1528"/>
      <c r="R13" s="1528"/>
      <c r="S13" s="1528"/>
      <c r="T13" s="1528"/>
      <c r="U13" s="1529"/>
    </row>
    <row r="14" spans="2:25" ht="21" customHeight="1" thickBot="1" x14ac:dyDescent="0.3">
      <c r="B14" s="479"/>
      <c r="C14" s="480"/>
      <c r="D14" s="480"/>
      <c r="E14" s="480"/>
      <c r="F14" s="480"/>
      <c r="G14" s="480"/>
      <c r="H14" s="480"/>
      <c r="I14" s="480"/>
      <c r="J14" s="480"/>
      <c r="K14" s="480"/>
      <c r="L14" s="480"/>
      <c r="M14" s="480"/>
      <c r="N14" s="480"/>
      <c r="O14" s="480"/>
      <c r="P14" s="480"/>
      <c r="Q14" s="480"/>
      <c r="R14" s="480"/>
      <c r="S14" s="480"/>
      <c r="T14" s="480"/>
      <c r="U14" s="481"/>
    </row>
    <row r="15" spans="2:25" ht="27" customHeight="1" thickBot="1" x14ac:dyDescent="0.3">
      <c r="B15" s="1530" t="s">
        <v>13</v>
      </c>
      <c r="C15" s="1531"/>
      <c r="D15" s="1531"/>
      <c r="E15" s="1531"/>
      <c r="F15" s="1531"/>
      <c r="G15" s="1531"/>
      <c r="H15" s="1531"/>
      <c r="I15" s="1531"/>
      <c r="J15" s="1531"/>
      <c r="K15" s="1531"/>
      <c r="L15" s="1531"/>
      <c r="M15" s="1532"/>
      <c r="N15" s="1533" t="s">
        <v>14</v>
      </c>
      <c r="O15" s="1533"/>
      <c r="P15" s="1533"/>
      <c r="Q15" s="1533"/>
      <c r="R15" s="1533"/>
      <c r="S15" s="1533"/>
      <c r="T15" s="1533"/>
      <c r="U15" s="1534"/>
    </row>
    <row r="16" spans="2:25" ht="91.5" customHeight="1" thickBot="1" x14ac:dyDescent="0.3">
      <c r="B16" s="1535" t="s">
        <v>15</v>
      </c>
      <c r="C16" s="1524" t="s">
        <v>16</v>
      </c>
      <c r="D16" s="1524" t="s">
        <v>80</v>
      </c>
      <c r="E16" s="1535" t="s">
        <v>18</v>
      </c>
      <c r="F16" s="1537" t="s">
        <v>19</v>
      </c>
      <c r="G16" s="1539" t="s">
        <v>20</v>
      </c>
      <c r="H16" s="1540"/>
      <c r="I16" s="1540"/>
      <c r="J16" s="1541"/>
      <c r="K16" s="1510" t="s">
        <v>21</v>
      </c>
      <c r="L16" s="1510" t="s">
        <v>22</v>
      </c>
      <c r="M16" s="1510" t="s">
        <v>23</v>
      </c>
      <c r="N16" s="1512" t="s">
        <v>24</v>
      </c>
      <c r="O16" s="1514" t="s">
        <v>25</v>
      </c>
      <c r="P16" s="1515"/>
      <c r="Q16" s="1516"/>
      <c r="R16" s="1517" t="s">
        <v>26</v>
      </c>
      <c r="S16" s="1519" t="s">
        <v>27</v>
      </c>
      <c r="T16" s="482" t="s">
        <v>28</v>
      </c>
      <c r="U16" s="1542" t="s">
        <v>29</v>
      </c>
      <c r="W16" s="959" t="s">
        <v>256</v>
      </c>
      <c r="X16" s="959"/>
      <c r="Y16" s="959"/>
    </row>
    <row r="17" spans="2:25" ht="33" customHeight="1" thickBot="1" x14ac:dyDescent="0.3">
      <c r="B17" s="1536"/>
      <c r="C17" s="1525"/>
      <c r="D17" s="1525"/>
      <c r="E17" s="1536"/>
      <c r="F17" s="1538"/>
      <c r="G17" s="483" t="s">
        <v>30</v>
      </c>
      <c r="H17" s="483" t="s">
        <v>31</v>
      </c>
      <c r="I17" s="483" t="s">
        <v>32</v>
      </c>
      <c r="J17" s="483" t="s">
        <v>33</v>
      </c>
      <c r="K17" s="1511"/>
      <c r="L17" s="1511"/>
      <c r="M17" s="1511"/>
      <c r="N17" s="1513"/>
      <c r="O17" s="484" t="s">
        <v>34</v>
      </c>
      <c r="P17" s="485" t="s">
        <v>35</v>
      </c>
      <c r="Q17" s="486" t="s">
        <v>36</v>
      </c>
      <c r="R17" s="1518"/>
      <c r="S17" s="1520"/>
      <c r="T17" s="487"/>
      <c r="U17" s="1543"/>
      <c r="W17" s="187">
        <v>0.75</v>
      </c>
      <c r="X17" s="187">
        <v>0.88</v>
      </c>
      <c r="Y17" s="187">
        <v>0.95</v>
      </c>
    </row>
    <row r="18" spans="2:25" ht="15.75" thickBot="1" x14ac:dyDescent="0.3">
      <c r="B18" s="488"/>
      <c r="C18" s="488"/>
      <c r="D18" s="488"/>
      <c r="E18" s="488"/>
      <c r="F18" s="488"/>
      <c r="G18" s="488"/>
      <c r="H18" s="488"/>
      <c r="I18" s="488"/>
      <c r="J18" s="488"/>
      <c r="K18" s="488"/>
      <c r="L18" s="488"/>
      <c r="M18" s="489"/>
      <c r="N18" s="488"/>
      <c r="O18" s="490"/>
      <c r="P18" s="490"/>
      <c r="Q18" s="490"/>
      <c r="R18" s="488"/>
      <c r="S18" s="488"/>
      <c r="T18" s="488"/>
      <c r="U18" s="488"/>
    </row>
    <row r="19" spans="2:25" s="137" customFormat="1" ht="75" x14ac:dyDescent="0.25">
      <c r="B19" s="1474">
        <v>1</v>
      </c>
      <c r="C19" s="1900" t="s">
        <v>1064</v>
      </c>
      <c r="D19" s="1900" t="s">
        <v>1065</v>
      </c>
      <c r="E19" s="1481" t="s">
        <v>894</v>
      </c>
      <c r="F19" s="491" t="s">
        <v>895</v>
      </c>
      <c r="G19" s="1902">
        <v>3</v>
      </c>
      <c r="H19" s="1902"/>
      <c r="I19" s="1903"/>
      <c r="J19" s="1903"/>
      <c r="K19" s="570" t="s">
        <v>896</v>
      </c>
      <c r="L19" s="1505"/>
      <c r="M19" s="1508"/>
      <c r="N19" s="1501">
        <v>4</v>
      </c>
      <c r="O19" s="1490">
        <v>1</v>
      </c>
      <c r="P19" s="1492">
        <v>1</v>
      </c>
      <c r="Q19" s="1494" t="str">
        <f>IF(P19&lt;=W$17,"T",IF(P19&lt;$Y$17,"R",IF(P19&gt;=$Y$17,"P")))</f>
        <v>P</v>
      </c>
      <c r="R19" s="1508"/>
      <c r="S19" s="1481" t="s">
        <v>897</v>
      </c>
      <c r="T19" s="1481" t="s">
        <v>898</v>
      </c>
      <c r="U19" s="1483" t="s">
        <v>899</v>
      </c>
    </row>
    <row r="20" spans="2:25" s="137" customFormat="1" ht="60" x14ac:dyDescent="0.25">
      <c r="B20" s="1474"/>
      <c r="C20" s="1900"/>
      <c r="D20" s="1900"/>
      <c r="E20" s="1485"/>
      <c r="F20" s="493" t="s">
        <v>900</v>
      </c>
      <c r="G20" s="1904"/>
      <c r="H20" s="1904"/>
      <c r="I20" s="1905"/>
      <c r="J20" s="1905"/>
      <c r="K20" s="571" t="s">
        <v>901</v>
      </c>
      <c r="L20" s="1506"/>
      <c r="M20" s="1478"/>
      <c r="N20" s="1504"/>
      <c r="O20" s="1523"/>
      <c r="P20" s="1499"/>
      <c r="Q20" s="1500"/>
      <c r="R20" s="1478"/>
      <c r="S20" s="1485"/>
      <c r="T20" s="1496"/>
      <c r="U20" s="1498"/>
    </row>
    <row r="21" spans="2:25" s="137" customFormat="1" ht="30.75" thickBot="1" x14ac:dyDescent="0.3">
      <c r="B21" s="1474"/>
      <c r="C21" s="1900"/>
      <c r="D21" s="1900"/>
      <c r="E21" s="1482"/>
      <c r="F21" s="1901" t="s">
        <v>902</v>
      </c>
      <c r="G21" s="1906"/>
      <c r="H21" s="1906"/>
      <c r="I21" s="1907"/>
      <c r="J21" s="1907"/>
      <c r="K21" s="572" t="s">
        <v>903</v>
      </c>
      <c r="L21" s="1507"/>
      <c r="M21" s="1509"/>
      <c r="N21" s="1502"/>
      <c r="O21" s="1491"/>
      <c r="P21" s="1493"/>
      <c r="Q21" s="1495"/>
      <c r="R21" s="1509"/>
      <c r="S21" s="1482"/>
      <c r="T21" s="1521"/>
      <c r="U21" s="1522"/>
    </row>
    <row r="22" spans="2:25" ht="54.75" customHeight="1" x14ac:dyDescent="0.25">
      <c r="B22" s="1474">
        <v>2</v>
      </c>
      <c r="C22" s="1900"/>
      <c r="D22" s="1900"/>
      <c r="E22" s="1481" t="s">
        <v>904</v>
      </c>
      <c r="F22" s="491" t="s">
        <v>905</v>
      </c>
      <c r="G22" s="1902">
        <v>24</v>
      </c>
      <c r="H22" s="1902"/>
      <c r="I22" s="1902"/>
      <c r="J22" s="1902"/>
      <c r="K22" s="1481" t="s">
        <v>906</v>
      </c>
      <c r="L22" s="1486"/>
      <c r="M22" s="1480"/>
      <c r="N22" s="1488">
        <v>1</v>
      </c>
      <c r="O22" s="1490">
        <v>0</v>
      </c>
      <c r="P22" s="1492">
        <v>1</v>
      </c>
      <c r="Q22" s="1494" t="str">
        <f>IF(P22&lt;=W$17,"T",IF(P22&lt;$Y$17,"R",IF(P22&gt;=$Y$17,"P")))</f>
        <v>P</v>
      </c>
      <c r="R22" s="1481"/>
      <c r="S22" s="1481" t="s">
        <v>907</v>
      </c>
      <c r="T22" s="1481" t="s">
        <v>908</v>
      </c>
      <c r="U22" s="1483"/>
    </row>
    <row r="23" spans="2:25" ht="30.75" thickBot="1" x14ac:dyDescent="0.3">
      <c r="B23" s="1474"/>
      <c r="C23" s="1900"/>
      <c r="D23" s="1900"/>
      <c r="E23" s="1482"/>
      <c r="F23" s="492" t="s">
        <v>909</v>
      </c>
      <c r="G23" s="1906"/>
      <c r="H23" s="1906"/>
      <c r="I23" s="1906"/>
      <c r="J23" s="1906"/>
      <c r="K23" s="1482"/>
      <c r="L23" s="1503"/>
      <c r="M23" s="1487"/>
      <c r="N23" s="1489"/>
      <c r="O23" s="1491"/>
      <c r="P23" s="1493"/>
      <c r="Q23" s="1495"/>
      <c r="R23" s="1482"/>
      <c r="S23" s="1482"/>
      <c r="T23" s="1482"/>
      <c r="U23" s="1484"/>
    </row>
    <row r="24" spans="2:25" ht="165" x14ac:dyDescent="0.25">
      <c r="B24" s="496">
        <v>3</v>
      </c>
      <c r="C24" s="1900"/>
      <c r="D24" s="1900"/>
      <c r="E24" s="1908" t="s">
        <v>910</v>
      </c>
      <c r="F24" s="1908" t="s">
        <v>911</v>
      </c>
      <c r="G24" s="1908">
        <v>18</v>
      </c>
      <c r="H24" s="1908"/>
      <c r="I24" s="1908"/>
      <c r="J24" s="1908"/>
      <c r="K24" s="494" t="s">
        <v>912</v>
      </c>
      <c r="L24" s="494"/>
      <c r="M24" s="495"/>
      <c r="N24" s="497">
        <v>1</v>
      </c>
      <c r="O24" s="498">
        <f>IF(N24&lt;1,N24-AVERAGE(G24:J24),N24-(SUM(G24:J24)))</f>
        <v>-17</v>
      </c>
      <c r="P24" s="499">
        <f>IF(N24&lt;1,(AVERAGE(G24:J24)/N24),SUM(G24:J24)/N24)</f>
        <v>18</v>
      </c>
      <c r="Q24" s="500" t="s">
        <v>130</v>
      </c>
      <c r="R24" s="501"/>
      <c r="S24" s="494" t="s">
        <v>913</v>
      </c>
      <c r="T24" s="502" t="s">
        <v>914</v>
      </c>
      <c r="U24" s="503" t="s">
        <v>915</v>
      </c>
    </row>
    <row r="25" spans="2:25" x14ac:dyDescent="0.25">
      <c r="B25" s="1477">
        <v>4</v>
      </c>
      <c r="C25" s="1900"/>
      <c r="D25" s="1900"/>
      <c r="E25" s="1473" t="s">
        <v>916</v>
      </c>
      <c r="F25" s="1473" t="s">
        <v>917</v>
      </c>
      <c r="G25" s="1909">
        <v>4</v>
      </c>
      <c r="H25" s="1910"/>
      <c r="I25" s="1909"/>
      <c r="J25" s="1910"/>
      <c r="K25" s="1473" t="s">
        <v>918</v>
      </c>
      <c r="L25" s="1472"/>
      <c r="M25" s="1474"/>
      <c r="N25" s="1474">
        <v>4</v>
      </c>
      <c r="O25" s="1475">
        <v>0</v>
      </c>
      <c r="P25" s="1476">
        <f>IF(N25&lt;1,(AVERAGE(G25:J25)/N25),SUM(G25:J25)/N25)</f>
        <v>1</v>
      </c>
      <c r="Q25" s="1470" t="str">
        <f>IF(P25&lt;=W$17,"T",IF(P25&lt;$Y$17,"R",IF(P25&gt;=$Y$17,"P")))</f>
        <v>P</v>
      </c>
      <c r="R25" s="1471"/>
      <c r="S25" s="1472" t="s">
        <v>919</v>
      </c>
      <c r="T25" s="1473" t="s">
        <v>920</v>
      </c>
      <c r="U25" s="1473" t="s">
        <v>921</v>
      </c>
    </row>
    <row r="26" spans="2:25" x14ac:dyDescent="0.25">
      <c r="B26" s="1478"/>
      <c r="C26" s="1900"/>
      <c r="D26" s="1900"/>
      <c r="E26" s="1473"/>
      <c r="F26" s="1473"/>
      <c r="G26" s="1496"/>
      <c r="H26" s="1910"/>
      <c r="I26" s="1496"/>
      <c r="J26" s="1910"/>
      <c r="K26" s="1473"/>
      <c r="L26" s="1472"/>
      <c r="M26" s="1474"/>
      <c r="N26" s="1474"/>
      <c r="O26" s="1475"/>
      <c r="P26" s="1476"/>
      <c r="Q26" s="1470"/>
      <c r="R26" s="1471"/>
      <c r="S26" s="1472"/>
      <c r="T26" s="1473"/>
      <c r="U26" s="1473"/>
    </row>
    <row r="27" spans="2:25" x14ac:dyDescent="0.25">
      <c r="B27" s="1479"/>
      <c r="C27" s="1900"/>
      <c r="D27" s="1900"/>
      <c r="E27" s="1473"/>
      <c r="F27" s="1473"/>
      <c r="G27" s="1497"/>
      <c r="H27" s="1910"/>
      <c r="I27" s="1497"/>
      <c r="J27" s="1910"/>
      <c r="K27" s="1473"/>
      <c r="L27" s="1472"/>
      <c r="M27" s="1474"/>
      <c r="N27" s="1474"/>
      <c r="O27" s="1475"/>
      <c r="P27" s="1476"/>
      <c r="Q27" s="1470"/>
      <c r="R27" s="1471"/>
      <c r="S27" s="1472"/>
      <c r="T27" s="1473"/>
      <c r="U27" s="1473"/>
    </row>
    <row r="28" spans="2:25" ht="45.75" customHeight="1" x14ac:dyDescent="0.25">
      <c r="B28" s="504"/>
      <c r="C28" s="504"/>
      <c r="D28" s="504"/>
      <c r="E28" s="1911"/>
      <c r="F28" s="1911"/>
      <c r="G28" s="1911"/>
      <c r="H28" s="1911"/>
      <c r="I28" s="1911"/>
      <c r="J28" s="1911"/>
      <c r="K28" s="1911"/>
      <c r="L28" s="1911"/>
      <c r="M28" s="1911"/>
      <c r="N28" s="1911"/>
      <c r="O28" s="1911"/>
      <c r="P28" s="1911"/>
      <c r="Q28" s="1911"/>
      <c r="R28" s="1911"/>
      <c r="S28" s="1911"/>
      <c r="T28" s="1911"/>
      <c r="U28" s="1911"/>
      <c r="V28" s="1914"/>
    </row>
    <row r="29" spans="2:25" ht="15.75" x14ac:dyDescent="0.25">
      <c r="B29" s="504" t="s">
        <v>78</v>
      </c>
      <c r="C29" s="504"/>
      <c r="D29" s="504"/>
      <c r="E29" s="1913"/>
      <c r="F29" s="1913"/>
      <c r="G29" s="1913"/>
      <c r="H29" s="1913"/>
      <c r="I29" s="1913"/>
      <c r="J29" s="1913"/>
      <c r="K29" s="1913"/>
      <c r="L29" s="1913"/>
      <c r="M29" s="1913"/>
      <c r="N29" s="1913"/>
      <c r="O29" s="1913"/>
      <c r="P29" s="1913"/>
      <c r="Q29" s="1913"/>
      <c r="R29" s="1913"/>
      <c r="S29" s="1913"/>
      <c r="T29" s="1913"/>
      <c r="U29" s="1913"/>
    </row>
    <row r="30" spans="2:25" ht="18" customHeight="1" x14ac:dyDescent="0.25">
      <c r="B30" s="474"/>
      <c r="C30" s="474"/>
      <c r="D30" s="474"/>
      <c r="E30" s="1912"/>
      <c r="F30" s="1912"/>
      <c r="G30" s="1912"/>
      <c r="H30" s="1912"/>
      <c r="I30" s="1912"/>
      <c r="J30" s="1912"/>
      <c r="K30" s="1912"/>
      <c r="L30" s="1912"/>
      <c r="M30" s="1912"/>
      <c r="N30" s="1912"/>
      <c r="O30" s="1912"/>
      <c r="P30" s="1912"/>
      <c r="Q30" s="1912"/>
      <c r="R30" s="1912"/>
      <c r="S30" s="1912"/>
      <c r="T30" s="1912"/>
      <c r="U30" s="1912"/>
      <c r="V30" s="1914"/>
    </row>
    <row r="31" spans="2:25" ht="51.75" customHeight="1" x14ac:dyDescent="0.25">
      <c r="B31" s="573"/>
      <c r="C31" s="574"/>
      <c r="D31" s="574"/>
      <c r="E31" s="576"/>
      <c r="F31" s="576"/>
      <c r="G31" s="576"/>
      <c r="H31" s="576"/>
      <c r="I31" s="576"/>
      <c r="J31" s="576"/>
      <c r="K31" s="576"/>
      <c r="L31" s="576"/>
      <c r="M31" s="576"/>
      <c r="N31" s="576"/>
      <c r="O31" s="576"/>
      <c r="P31" s="576"/>
      <c r="Q31" s="576"/>
      <c r="R31" s="576"/>
      <c r="S31" s="576"/>
      <c r="T31" s="576"/>
      <c r="U31" s="577"/>
    </row>
    <row r="32" spans="2:25" ht="33" customHeight="1" x14ac:dyDescent="0.25">
      <c r="B32" s="578"/>
      <c r="C32" s="579"/>
      <c r="D32" s="579"/>
      <c r="E32" s="576"/>
      <c r="F32" s="576"/>
      <c r="G32" s="576"/>
      <c r="H32" s="576"/>
      <c r="I32" s="576"/>
      <c r="J32" s="576"/>
      <c r="K32" s="576"/>
      <c r="L32" s="576"/>
      <c r="M32" s="576"/>
      <c r="N32" s="576"/>
      <c r="O32" s="576"/>
      <c r="P32" s="576"/>
      <c r="Q32" s="576"/>
      <c r="R32" s="576"/>
      <c r="S32" s="576"/>
      <c r="T32" s="576"/>
      <c r="U32" s="577"/>
    </row>
    <row r="33" spans="2:21" ht="29.25" customHeight="1" x14ac:dyDescent="0.25">
      <c r="B33" s="578"/>
      <c r="C33" s="579"/>
      <c r="D33" s="579"/>
      <c r="E33" s="576"/>
      <c r="F33" s="576"/>
      <c r="G33" s="576"/>
      <c r="H33" s="576"/>
      <c r="I33" s="576"/>
      <c r="J33" s="576"/>
      <c r="K33" s="576"/>
      <c r="L33" s="576"/>
      <c r="M33" s="576"/>
      <c r="N33" s="576"/>
      <c r="O33" s="576"/>
      <c r="P33" s="576"/>
      <c r="Q33" s="576"/>
      <c r="R33" s="576"/>
      <c r="S33" s="576"/>
      <c r="T33" s="576"/>
      <c r="U33" s="577"/>
    </row>
    <row r="34" spans="2:21" ht="18" customHeight="1" x14ac:dyDescent="0.25">
      <c r="B34" s="580" t="s">
        <v>922</v>
      </c>
      <c r="C34" s="581"/>
      <c r="D34" s="581"/>
      <c r="E34" s="576"/>
      <c r="F34" s="576"/>
      <c r="G34" s="576"/>
      <c r="H34" s="576"/>
      <c r="I34" s="576"/>
      <c r="J34" s="576"/>
      <c r="K34" s="576"/>
      <c r="L34" s="576"/>
      <c r="M34" s="576"/>
      <c r="N34" s="576"/>
      <c r="O34" s="576"/>
      <c r="P34" s="576"/>
      <c r="Q34" s="576"/>
      <c r="R34" s="576"/>
      <c r="S34" s="576"/>
      <c r="T34" s="576"/>
      <c r="U34" s="577"/>
    </row>
    <row r="35" spans="2:21" ht="18" customHeight="1" x14ac:dyDescent="0.25">
      <c r="B35" s="575"/>
      <c r="C35" s="576"/>
      <c r="D35" s="576"/>
      <c r="E35" s="576"/>
      <c r="F35" s="576"/>
      <c r="G35" s="576"/>
      <c r="H35" s="576"/>
      <c r="I35" s="576"/>
      <c r="J35" s="576"/>
      <c r="K35" s="576"/>
      <c r="L35" s="576"/>
      <c r="M35" s="576"/>
      <c r="N35" s="576"/>
      <c r="O35" s="576"/>
      <c r="P35" s="576"/>
      <c r="Q35" s="576"/>
      <c r="R35" s="576"/>
      <c r="S35" s="576"/>
      <c r="T35" s="576"/>
      <c r="U35" s="577"/>
    </row>
    <row r="36" spans="2:21" ht="18" customHeight="1" x14ac:dyDescent="0.25">
      <c r="B36" s="575"/>
      <c r="C36" s="576"/>
      <c r="D36" s="576"/>
      <c r="E36" s="576"/>
      <c r="F36" s="576"/>
      <c r="G36" s="576"/>
      <c r="H36" s="576"/>
      <c r="I36" s="576"/>
      <c r="J36" s="576"/>
      <c r="K36" s="576"/>
      <c r="L36" s="576"/>
      <c r="M36" s="576"/>
      <c r="N36" s="576"/>
      <c r="O36" s="576"/>
      <c r="P36" s="576"/>
      <c r="Q36" s="576"/>
      <c r="R36" s="576"/>
      <c r="S36" s="576"/>
      <c r="T36" s="576"/>
      <c r="U36" s="577"/>
    </row>
  </sheetData>
  <mergeCells count="85">
    <mergeCell ref="B8:F8"/>
    <mergeCell ref="G8:N8"/>
    <mergeCell ref="B9:F9"/>
    <mergeCell ref="G9:N9"/>
    <mergeCell ref="B10:F10"/>
    <mergeCell ref="G10:N10"/>
    <mergeCell ref="B4:F6"/>
    <mergeCell ref="G4:N4"/>
    <mergeCell ref="O4:U4"/>
    <mergeCell ref="G5:N6"/>
    <mergeCell ref="O5:U5"/>
    <mergeCell ref="O6:U6"/>
    <mergeCell ref="O19:O21"/>
    <mergeCell ref="P19:P21"/>
    <mergeCell ref="Q19:Q21"/>
    <mergeCell ref="R19:R21"/>
    <mergeCell ref="S19:S21"/>
    <mergeCell ref="D16:D17"/>
    <mergeCell ref="C16:C17"/>
    <mergeCell ref="B11:F11"/>
    <mergeCell ref="G11:N11"/>
    <mergeCell ref="B13:U13"/>
    <mergeCell ref="B15:M15"/>
    <mergeCell ref="N15:U15"/>
    <mergeCell ref="B16:B17"/>
    <mergeCell ref="E16:E17"/>
    <mergeCell ref="F16:F17"/>
    <mergeCell ref="G16:J16"/>
    <mergeCell ref="K16:K17"/>
    <mergeCell ref="U16:U17"/>
    <mergeCell ref="D19:D27"/>
    <mergeCell ref="C19:C27"/>
    <mergeCell ref="B25:B27"/>
    <mergeCell ref="G22:G23"/>
    <mergeCell ref="H22:H23"/>
    <mergeCell ref="I22:I23"/>
    <mergeCell ref="J22:J23"/>
    <mergeCell ref="K22:K23"/>
    <mergeCell ref="L22:L23"/>
    <mergeCell ref="N19:N21"/>
    <mergeCell ref="W16:Y16"/>
    <mergeCell ref="B19:B21"/>
    <mergeCell ref="E19:E21"/>
    <mergeCell ref="G19:G21"/>
    <mergeCell ref="H19:H21"/>
    <mergeCell ref="I19:I21"/>
    <mergeCell ref="J19:J21"/>
    <mergeCell ref="L19:L21"/>
    <mergeCell ref="M19:M21"/>
    <mergeCell ref="L16:L17"/>
    <mergeCell ref="M16:M17"/>
    <mergeCell ref="N16:N17"/>
    <mergeCell ref="O16:Q16"/>
    <mergeCell ref="R16:R17"/>
    <mergeCell ref="S16:S17"/>
    <mergeCell ref="T19:T21"/>
    <mergeCell ref="U19:U21"/>
    <mergeCell ref="T22:T23"/>
    <mergeCell ref="U22:U23"/>
    <mergeCell ref="M22:M23"/>
    <mergeCell ref="N22:N23"/>
    <mergeCell ref="O22:O23"/>
    <mergeCell ref="P22:P23"/>
    <mergeCell ref="Q22:Q23"/>
    <mergeCell ref="R22:R23"/>
    <mergeCell ref="B22:B23"/>
    <mergeCell ref="E22:E23"/>
    <mergeCell ref="Q25:Q27"/>
    <mergeCell ref="R25:R27"/>
    <mergeCell ref="S25:S27"/>
    <mergeCell ref="T25:T27"/>
    <mergeCell ref="U25:U27"/>
    <mergeCell ref="K25:K27"/>
    <mergeCell ref="L25:L27"/>
    <mergeCell ref="M25:M27"/>
    <mergeCell ref="N25:N27"/>
    <mergeCell ref="O25:O27"/>
    <mergeCell ref="P25:P27"/>
    <mergeCell ref="E25:E27"/>
    <mergeCell ref="F25:F27"/>
    <mergeCell ref="G25:G27"/>
    <mergeCell ref="H25:H27"/>
    <mergeCell ref="I25:I27"/>
    <mergeCell ref="J25:J27"/>
    <mergeCell ref="S22:S23"/>
  </mergeCells>
  <conditionalFormatting sqref="Q24 Q19 Q22">
    <cfRule type="iconSet" priority="8">
      <iconSet iconSet="3Symbols2">
        <cfvo type="percent" val="0"/>
        <cfvo type="percent" val="0.74"/>
        <cfvo type="percent" val="0.85"/>
      </iconSet>
    </cfRule>
  </conditionalFormatting>
  <conditionalFormatting sqref="Q19 Q22">
    <cfRule type="containsText" dxfId="45" priority="5" stopIfTrue="1" operator="containsText" text="P">
      <formula>NOT(ISERROR(SEARCH("P",Q19)))</formula>
    </cfRule>
    <cfRule type="containsText" dxfId="44" priority="6" stopIfTrue="1" operator="containsText" text="R">
      <formula>NOT(ISERROR(SEARCH("R",Q19)))</formula>
    </cfRule>
    <cfRule type="containsText" dxfId="43" priority="7" operator="containsText" text="T">
      <formula>NOT(ISERROR(SEARCH("T",Q19)))</formula>
    </cfRule>
  </conditionalFormatting>
  <conditionalFormatting sqref="Q24:Q25">
    <cfRule type="containsText" dxfId="42" priority="1" stopIfTrue="1" operator="containsText" text="P">
      <formula>NOT(ISERROR(SEARCH("P",Q24)))</formula>
    </cfRule>
    <cfRule type="containsText" dxfId="41" priority="2" stopIfTrue="1" operator="containsText" text="R">
      <formula>NOT(ISERROR(SEARCH("R",Q24)))</formula>
    </cfRule>
    <cfRule type="containsText" dxfId="40" priority="3" operator="containsText" text="T">
      <formula>NOT(ISERROR(SEARCH("T",Q24)))</formula>
    </cfRule>
  </conditionalFormatting>
  <conditionalFormatting sqref="Q25">
    <cfRule type="iconSet" priority="4">
      <iconSet iconSet="3Symbols2">
        <cfvo type="percent" val="0"/>
        <cfvo type="percent" val="0.74"/>
        <cfvo type="percent" val="0.85"/>
      </iconSet>
    </cfRule>
  </conditionalFormatting>
  <pageMargins left="0" right="0" top="0.15748031496062992" bottom="0.15748031496062992" header="0.31496062992125984" footer="0.31496062992125984"/>
  <pageSetup paperSize="9" scale="40" orientation="landscape"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28596D-889D-4BE7-85C3-089D48411A49}">
  <dimension ref="B3:AE67"/>
  <sheetViews>
    <sheetView showGridLines="0" topLeftCell="A16" zoomScale="84" zoomScaleNormal="84" workbookViewId="0">
      <selection activeCell="K55" sqref="K55"/>
    </sheetView>
  </sheetViews>
  <sheetFormatPr baseColWidth="10" defaultColWidth="11.42578125" defaultRowHeight="15" x14ac:dyDescent="0.25"/>
  <cols>
    <col min="1" max="1" width="3.85546875" style="135" customWidth="1"/>
    <col min="2" max="2" width="5.85546875" style="135" customWidth="1"/>
    <col min="3" max="4" width="15.7109375" style="135" customWidth="1"/>
    <col min="5" max="5" width="70.42578125" style="135" customWidth="1"/>
    <col min="6" max="6" width="53.85546875" style="135" customWidth="1"/>
    <col min="7" max="7" width="8.5703125" style="135" customWidth="1"/>
    <col min="8" max="8" width="9.140625" style="135" customWidth="1"/>
    <col min="9" max="9" width="7.7109375" style="135" customWidth="1"/>
    <col min="10" max="10" width="7.5703125" style="135" customWidth="1"/>
    <col min="11" max="11" width="51" style="135" customWidth="1"/>
    <col min="12" max="12" width="21.42578125" style="135" customWidth="1"/>
    <col min="13" max="13" width="22.85546875" style="135" customWidth="1"/>
    <col min="14" max="17" width="22" style="135" customWidth="1"/>
    <col min="18" max="18" width="24" style="135" customWidth="1"/>
    <col min="19" max="20" width="20.85546875" style="135" customWidth="1"/>
    <col min="21" max="22" width="24" style="135" customWidth="1"/>
    <col min="23" max="23" width="14.85546875" style="135" customWidth="1"/>
    <col min="24" max="16384" width="11.42578125" style="135"/>
  </cols>
  <sheetData>
    <row r="3" spans="2:31" ht="15.75" thickBot="1" x14ac:dyDescent="0.3"/>
    <row r="4" spans="2:31" ht="32.25" customHeight="1" thickBot="1" x14ac:dyDescent="0.3">
      <c r="B4" s="643"/>
      <c r="C4" s="644"/>
      <c r="D4" s="644"/>
      <c r="E4" s="644"/>
      <c r="F4" s="645"/>
      <c r="G4" s="652" t="s">
        <v>0</v>
      </c>
      <c r="H4" s="653"/>
      <c r="I4" s="653"/>
      <c r="J4" s="653"/>
      <c r="K4" s="653"/>
      <c r="L4" s="653"/>
      <c r="M4" s="653"/>
      <c r="N4" s="654"/>
      <c r="O4" s="655" t="s">
        <v>1</v>
      </c>
      <c r="P4" s="656"/>
      <c r="Q4" s="656"/>
      <c r="R4" s="656"/>
      <c r="S4" s="656"/>
      <c r="T4" s="656"/>
      <c r="U4" s="657"/>
      <c r="V4" s="505"/>
    </row>
    <row r="5" spans="2:31" ht="33" customHeight="1" thickBot="1" x14ac:dyDescent="0.3">
      <c r="B5" s="646"/>
      <c r="C5" s="647"/>
      <c r="D5" s="647"/>
      <c r="E5" s="647"/>
      <c r="F5" s="648"/>
      <c r="G5" s="658" t="s">
        <v>2</v>
      </c>
      <c r="H5" s="659"/>
      <c r="I5" s="659"/>
      <c r="J5" s="659"/>
      <c r="K5" s="659"/>
      <c r="L5" s="659"/>
      <c r="M5" s="659"/>
      <c r="N5" s="660"/>
      <c r="O5" s="664" t="s">
        <v>170</v>
      </c>
      <c r="P5" s="665"/>
      <c r="Q5" s="665"/>
      <c r="R5" s="665"/>
      <c r="S5" s="665"/>
      <c r="T5" s="665"/>
      <c r="U5" s="666"/>
      <c r="V5" s="506"/>
    </row>
    <row r="6" spans="2:31" ht="31.5" customHeight="1" thickBot="1" x14ac:dyDescent="0.3">
      <c r="B6" s="649"/>
      <c r="C6" s="650"/>
      <c r="D6" s="650"/>
      <c r="E6" s="650"/>
      <c r="F6" s="651"/>
      <c r="G6" s="661"/>
      <c r="H6" s="662"/>
      <c r="I6" s="662"/>
      <c r="J6" s="662"/>
      <c r="K6" s="662"/>
      <c r="L6" s="662"/>
      <c r="M6" s="662"/>
      <c r="N6" s="663"/>
      <c r="O6" s="667" t="s">
        <v>4</v>
      </c>
      <c r="P6" s="668"/>
      <c r="Q6" s="668"/>
      <c r="R6" s="668"/>
      <c r="S6" s="668"/>
      <c r="T6" s="668"/>
      <c r="U6" s="669"/>
      <c r="V6" s="507"/>
    </row>
    <row r="7" spans="2:31" ht="18" customHeight="1" x14ac:dyDescent="0.25">
      <c r="K7" s="134"/>
      <c r="L7" s="134"/>
      <c r="M7" s="139"/>
      <c r="N7" s="139"/>
      <c r="O7" s="139"/>
      <c r="P7" s="139"/>
      <c r="Q7" s="139"/>
      <c r="R7" s="139"/>
      <c r="S7" s="139"/>
      <c r="T7" s="139"/>
      <c r="U7" s="139"/>
      <c r="V7" s="139"/>
    </row>
    <row r="8" spans="2:31" ht="21.95" customHeight="1" x14ac:dyDescent="0.25">
      <c r="B8" s="631" t="s">
        <v>5</v>
      </c>
      <c r="C8" s="631"/>
      <c r="D8" s="631"/>
      <c r="E8" s="631"/>
      <c r="F8" s="631"/>
      <c r="G8" s="632" t="s">
        <v>923</v>
      </c>
      <c r="H8" s="633"/>
      <c r="I8" s="633"/>
      <c r="J8" s="633"/>
      <c r="K8" s="633"/>
      <c r="L8" s="633"/>
      <c r="M8" s="633"/>
      <c r="N8" s="634"/>
      <c r="O8" s="139"/>
      <c r="P8" s="139"/>
      <c r="Q8" s="139"/>
      <c r="R8" s="139"/>
      <c r="S8" s="139"/>
      <c r="T8" s="139"/>
      <c r="U8" s="139"/>
      <c r="V8" s="139"/>
    </row>
    <row r="9" spans="2:31" ht="21.95" customHeight="1" x14ac:dyDescent="0.25">
      <c r="B9" s="631" t="s">
        <v>7</v>
      </c>
      <c r="C9" s="631"/>
      <c r="D9" s="631"/>
      <c r="E9" s="631"/>
      <c r="F9" s="631"/>
      <c r="G9" s="632">
        <v>2026</v>
      </c>
      <c r="H9" s="633"/>
      <c r="I9" s="633"/>
      <c r="J9" s="633"/>
      <c r="K9" s="633"/>
      <c r="L9" s="633"/>
      <c r="M9" s="633"/>
      <c r="N9" s="634"/>
      <c r="O9" s="139"/>
      <c r="P9" s="139"/>
      <c r="Q9" s="139"/>
      <c r="R9" s="139"/>
      <c r="S9" s="139"/>
      <c r="T9" s="139"/>
      <c r="U9" s="139"/>
      <c r="V9" s="139"/>
    </row>
    <row r="10" spans="2:31" ht="21.95" customHeight="1" x14ac:dyDescent="0.25">
      <c r="B10" s="631" t="s">
        <v>8</v>
      </c>
      <c r="C10" s="631"/>
      <c r="D10" s="631"/>
      <c r="E10" s="631"/>
      <c r="F10" s="631"/>
      <c r="G10" s="632" t="s">
        <v>924</v>
      </c>
      <c r="H10" s="633"/>
      <c r="I10" s="633"/>
      <c r="J10" s="633"/>
      <c r="K10" s="633"/>
      <c r="L10" s="633"/>
      <c r="M10" s="633"/>
      <c r="N10" s="634"/>
      <c r="O10" s="139"/>
      <c r="P10" s="139"/>
      <c r="Q10" s="139"/>
      <c r="R10" s="139"/>
      <c r="S10" s="139"/>
      <c r="T10" s="139"/>
      <c r="U10" s="139"/>
      <c r="V10" s="139"/>
    </row>
    <row r="11" spans="2:31" ht="21.95" customHeight="1" x14ac:dyDescent="0.25">
      <c r="B11" s="631" t="s">
        <v>10</v>
      </c>
      <c r="C11" s="631"/>
      <c r="D11" s="631"/>
      <c r="E11" s="631"/>
      <c r="F11" s="631"/>
      <c r="G11" s="632" t="s">
        <v>925</v>
      </c>
      <c r="H11" s="633"/>
      <c r="I11" s="633"/>
      <c r="J11" s="633"/>
      <c r="K11" s="633"/>
      <c r="L11" s="633"/>
      <c r="M11" s="633"/>
      <c r="N11" s="634"/>
      <c r="O11" s="139"/>
      <c r="P11" s="139"/>
      <c r="Q11" s="139"/>
      <c r="R11" s="139"/>
      <c r="S11" s="139"/>
      <c r="T11" s="139"/>
      <c r="U11" s="139"/>
      <c r="V11" s="139"/>
    </row>
    <row r="12" spans="2:31" ht="10.5" customHeight="1" thickBot="1" x14ac:dyDescent="0.3">
      <c r="B12" s="140"/>
      <c r="C12" s="140"/>
      <c r="D12" s="140"/>
      <c r="E12" s="140"/>
      <c r="F12" s="140"/>
      <c r="G12" s="140"/>
      <c r="H12" s="140"/>
      <c r="I12" s="140"/>
      <c r="J12" s="140"/>
      <c r="K12" s="134"/>
      <c r="L12" s="134"/>
      <c r="M12" s="134"/>
      <c r="N12" s="134"/>
      <c r="O12" s="139"/>
      <c r="P12" s="139"/>
      <c r="Q12" s="139"/>
      <c r="R12" s="139"/>
      <c r="S12" s="139"/>
      <c r="T12" s="139"/>
      <c r="U12" s="139"/>
      <c r="V12" s="139"/>
    </row>
    <row r="13" spans="2:31" ht="47.25" customHeight="1" thickBot="1" x14ac:dyDescent="0.55000000000000004">
      <c r="B13" s="635" t="s">
        <v>12</v>
      </c>
      <c r="C13" s="636"/>
      <c r="D13" s="636"/>
      <c r="E13" s="636"/>
      <c r="F13" s="636"/>
      <c r="G13" s="636"/>
      <c r="H13" s="636"/>
      <c r="I13" s="636"/>
      <c r="J13" s="636"/>
      <c r="K13" s="636"/>
      <c r="L13" s="636"/>
      <c r="M13" s="636"/>
      <c r="N13" s="636"/>
      <c r="O13" s="636"/>
      <c r="P13" s="636"/>
      <c r="Q13" s="636"/>
      <c r="R13" s="636"/>
      <c r="S13" s="636"/>
      <c r="T13" s="636"/>
      <c r="U13" s="636"/>
      <c r="V13" s="1595"/>
      <c r="W13" s="1595"/>
      <c r="X13" s="1595"/>
    </row>
    <row r="14" spans="2:31" ht="21" customHeight="1" thickBot="1" x14ac:dyDescent="0.3">
      <c r="B14" s="6"/>
      <c r="C14" s="7"/>
      <c r="D14" s="7"/>
      <c r="E14" s="7"/>
      <c r="F14" s="7"/>
      <c r="G14" s="7"/>
      <c r="H14" s="7"/>
      <c r="I14" s="7"/>
      <c r="J14" s="7"/>
      <c r="K14" s="7"/>
      <c r="L14" s="7"/>
      <c r="M14" s="7"/>
      <c r="N14" s="7"/>
      <c r="O14" s="7"/>
      <c r="P14" s="7"/>
      <c r="Q14" s="7"/>
      <c r="R14" s="7"/>
      <c r="S14" s="7"/>
      <c r="T14" s="7"/>
      <c r="U14" s="7"/>
      <c r="V14" s="1596"/>
      <c r="W14" s="1596"/>
      <c r="X14" s="1596"/>
    </row>
    <row r="15" spans="2:31" ht="27" customHeight="1" thickBot="1" x14ac:dyDescent="0.3">
      <c r="B15" s="638" t="s">
        <v>13</v>
      </c>
      <c r="C15" s="639"/>
      <c r="D15" s="639"/>
      <c r="E15" s="639"/>
      <c r="F15" s="639"/>
      <c r="G15" s="639"/>
      <c r="H15" s="639"/>
      <c r="I15" s="639"/>
      <c r="J15" s="639"/>
      <c r="K15" s="639"/>
      <c r="L15" s="639"/>
      <c r="M15" s="640"/>
      <c r="N15" s="641" t="s">
        <v>14</v>
      </c>
      <c r="O15" s="641"/>
      <c r="P15" s="641"/>
      <c r="Q15" s="641"/>
      <c r="R15" s="641"/>
      <c r="S15" s="641"/>
      <c r="T15" s="641"/>
      <c r="U15" s="641"/>
      <c r="V15" s="508"/>
      <c r="W15" s="1597"/>
      <c r="X15" s="1597"/>
    </row>
    <row r="16" spans="2:31" ht="91.5" customHeight="1" thickBot="1" x14ac:dyDescent="0.3">
      <c r="B16" s="613" t="s">
        <v>15</v>
      </c>
      <c r="C16" s="965" t="s">
        <v>16</v>
      </c>
      <c r="D16" s="965" t="s">
        <v>80</v>
      </c>
      <c r="E16" s="613" t="s">
        <v>18</v>
      </c>
      <c r="F16" s="617" t="s">
        <v>19</v>
      </c>
      <c r="G16" s="619" t="s">
        <v>20</v>
      </c>
      <c r="H16" s="620"/>
      <c r="I16" s="620"/>
      <c r="J16" s="621"/>
      <c r="K16" s="604" t="s">
        <v>21</v>
      </c>
      <c r="L16" s="604" t="s">
        <v>22</v>
      </c>
      <c r="M16" s="604" t="s">
        <v>23</v>
      </c>
      <c r="N16" s="606" t="s">
        <v>24</v>
      </c>
      <c r="O16" s="608" t="s">
        <v>25</v>
      </c>
      <c r="P16" s="609"/>
      <c r="Q16" s="610"/>
      <c r="R16" s="611" t="s">
        <v>26</v>
      </c>
      <c r="S16" s="622" t="s">
        <v>27</v>
      </c>
      <c r="T16" s="146" t="s">
        <v>28</v>
      </c>
      <c r="U16" s="624" t="s">
        <v>29</v>
      </c>
      <c r="V16" s="624" t="s">
        <v>926</v>
      </c>
      <c r="W16" s="624" t="s">
        <v>254</v>
      </c>
      <c r="X16" s="624" t="s">
        <v>255</v>
      </c>
      <c r="AC16" s="959" t="s">
        <v>256</v>
      </c>
      <c r="AD16" s="959"/>
      <c r="AE16" s="959"/>
    </row>
    <row r="17" spans="2:31" ht="33" customHeight="1" thickBot="1" x14ac:dyDescent="0.3">
      <c r="B17" s="614"/>
      <c r="C17" s="966"/>
      <c r="D17" s="966"/>
      <c r="E17" s="614"/>
      <c r="F17" s="618"/>
      <c r="G17" s="147" t="s">
        <v>30</v>
      </c>
      <c r="H17" s="147" t="s">
        <v>31</v>
      </c>
      <c r="I17" s="147" t="s">
        <v>32</v>
      </c>
      <c r="J17" s="147" t="s">
        <v>33</v>
      </c>
      <c r="K17" s="605"/>
      <c r="L17" s="605"/>
      <c r="M17" s="605"/>
      <c r="N17" s="607"/>
      <c r="O17" s="148" t="s">
        <v>34</v>
      </c>
      <c r="P17" s="149" t="s">
        <v>35</v>
      </c>
      <c r="Q17" s="150" t="s">
        <v>36</v>
      </c>
      <c r="R17" s="612"/>
      <c r="S17" s="623"/>
      <c r="T17" s="151"/>
      <c r="U17" s="625"/>
      <c r="V17" s="625"/>
      <c r="W17" s="625"/>
      <c r="X17" s="625"/>
      <c r="AC17" s="187">
        <v>0.75</v>
      </c>
      <c r="AD17" s="187">
        <v>0.88</v>
      </c>
      <c r="AE17" s="187">
        <v>0.95</v>
      </c>
    </row>
    <row r="18" spans="2:31" ht="15.75" thickBot="1" x14ac:dyDescent="0.3">
      <c r="M18" s="188"/>
      <c r="O18"/>
      <c r="P18"/>
      <c r="Q18"/>
    </row>
    <row r="19" spans="2:31" ht="15.75" x14ac:dyDescent="0.25">
      <c r="B19" s="1583">
        <v>1</v>
      </c>
      <c r="C19" s="1587" t="s">
        <v>328</v>
      </c>
      <c r="D19" s="788" t="s">
        <v>927</v>
      </c>
      <c r="E19" s="2007" t="s">
        <v>928</v>
      </c>
      <c r="F19" s="1934" t="s">
        <v>929</v>
      </c>
      <c r="G19" s="1935">
        <v>3</v>
      </c>
      <c r="H19" s="1936"/>
      <c r="I19" s="1937"/>
      <c r="J19" s="1937"/>
      <c r="K19" s="1938" t="s">
        <v>930</v>
      </c>
      <c r="L19" s="1916">
        <v>2345885.3199999998</v>
      </c>
      <c r="M19" s="1916">
        <v>528901.06000000006</v>
      </c>
      <c r="N19" s="1917">
        <v>3</v>
      </c>
      <c r="O19" s="1918">
        <f>IF(N19&lt;1,N19-AVERAGE(G19:J21),N19-(SUM(G19:J19)))</f>
        <v>0</v>
      </c>
      <c r="P19" s="1919">
        <f>IF(N19&lt;1,(AVERAGE(G19:J19)/N19),SUM(G19:J19)/N19)</f>
        <v>1</v>
      </c>
      <c r="Q19" s="1920" t="str">
        <f>IF(P19&lt;=AC$17,"T",IF(P19&lt;$AE$17,"R",IF(P19&gt;=$AE$17,"P")))</f>
        <v>P</v>
      </c>
      <c r="R19" s="1939">
        <v>0.25</v>
      </c>
      <c r="S19" s="1921" t="s">
        <v>284</v>
      </c>
      <c r="T19" s="1921" t="s">
        <v>931</v>
      </c>
      <c r="U19" s="1940" t="s">
        <v>932</v>
      </c>
      <c r="V19" s="1941" t="s">
        <v>933</v>
      </c>
      <c r="W19" s="1942">
        <v>3</v>
      </c>
      <c r="X19" s="1943">
        <v>3</v>
      </c>
    </row>
    <row r="20" spans="2:31" ht="15.75" x14ac:dyDescent="0.25">
      <c r="B20" s="1578"/>
      <c r="C20" s="1587"/>
      <c r="D20" s="788"/>
      <c r="E20" s="1710"/>
      <c r="F20" s="1934" t="s">
        <v>934</v>
      </c>
      <c r="G20" s="1944"/>
      <c r="H20" s="1945"/>
      <c r="I20" s="1946"/>
      <c r="J20" s="1946"/>
      <c r="K20" s="1947"/>
      <c r="L20" s="1926"/>
      <c r="M20" s="1926"/>
      <c r="N20" s="1927"/>
      <c r="O20" s="1928"/>
      <c r="P20" s="1929"/>
      <c r="Q20" s="1930"/>
      <c r="R20" s="1948"/>
      <c r="S20" s="1931"/>
      <c r="T20" s="1931"/>
      <c r="U20" s="1949"/>
      <c r="V20" s="1950"/>
      <c r="W20" s="1951"/>
      <c r="X20" s="1952"/>
    </row>
    <row r="21" spans="2:31" ht="32.25" thickBot="1" x14ac:dyDescent="0.3">
      <c r="B21" s="1578"/>
      <c r="C21" s="1587"/>
      <c r="D21" s="788"/>
      <c r="E21" s="1710"/>
      <c r="F21" s="1953" t="s">
        <v>935</v>
      </c>
      <c r="G21" s="1944"/>
      <c r="H21" s="1945"/>
      <c r="I21" s="1946"/>
      <c r="J21" s="1946"/>
      <c r="K21" s="1947"/>
      <c r="L21" s="1926"/>
      <c r="M21" s="1926"/>
      <c r="N21" s="1927"/>
      <c r="O21" s="1928"/>
      <c r="P21" s="1929"/>
      <c r="Q21" s="1930"/>
      <c r="R21" s="1948"/>
      <c r="S21" s="1931"/>
      <c r="T21" s="1931"/>
      <c r="U21" s="1949"/>
      <c r="V21" s="1950"/>
      <c r="W21" s="1951"/>
      <c r="X21" s="1952"/>
    </row>
    <row r="22" spans="2:31" ht="32.25" thickBot="1" x14ac:dyDescent="0.3">
      <c r="B22" s="509"/>
      <c r="C22" s="1587"/>
      <c r="D22" s="788"/>
      <c r="E22" s="2008"/>
      <c r="F22" s="1954" t="s">
        <v>936</v>
      </c>
      <c r="G22" s="1955"/>
      <c r="H22" s="1955"/>
      <c r="I22" s="1955"/>
      <c r="J22" s="1955"/>
      <c r="K22" s="1956"/>
      <c r="L22" s="1957"/>
      <c r="M22" s="1957"/>
      <c r="N22" s="1958"/>
      <c r="O22" s="1959"/>
      <c r="P22" s="1960"/>
      <c r="Q22" s="1961"/>
      <c r="R22" s="1962"/>
      <c r="S22" s="1963"/>
      <c r="T22" s="1963"/>
      <c r="U22" s="1964"/>
      <c r="V22" s="1965"/>
      <c r="W22" s="287"/>
      <c r="X22" s="287"/>
    </row>
    <row r="23" spans="2:31" ht="15.75" x14ac:dyDescent="0.25">
      <c r="B23" s="1583">
        <v>2</v>
      </c>
      <c r="C23" s="1587"/>
      <c r="D23" s="788"/>
      <c r="E23" s="1576" t="s">
        <v>937</v>
      </c>
      <c r="F23" s="1966" t="s">
        <v>938</v>
      </c>
      <c r="G23" s="1967">
        <v>3</v>
      </c>
      <c r="H23" s="1937"/>
      <c r="I23" s="1937"/>
      <c r="J23" s="1937"/>
      <c r="K23" s="1968" t="s">
        <v>939</v>
      </c>
      <c r="L23" s="1916">
        <v>5225000</v>
      </c>
      <c r="M23" s="1916">
        <v>314716.01</v>
      </c>
      <c r="N23" s="1917">
        <v>3</v>
      </c>
      <c r="O23" s="1918">
        <f>IF(N23&lt;1,N23-AVERAGE(G23:J23),N23-(SUM(G23:J23)))</f>
        <v>0</v>
      </c>
      <c r="P23" s="1919">
        <f>IF(N23&lt;1,(AVERAGE(G23:J23)/N23),SUM(G23:J23)/N23)</f>
        <v>1</v>
      </c>
      <c r="Q23" s="1920" t="str">
        <f>IF(P23&lt;=AC$17,"T",IF(P23&lt;$AE$17,"R",IF(P23&gt;=$AE$17,"P")))</f>
        <v>P</v>
      </c>
      <c r="R23" s="1969">
        <v>0.25</v>
      </c>
      <c r="S23" s="1921" t="s">
        <v>290</v>
      </c>
      <c r="T23" s="1921" t="s">
        <v>940</v>
      </c>
      <c r="U23" s="1940" t="s">
        <v>941</v>
      </c>
      <c r="V23" s="1970" t="s">
        <v>942</v>
      </c>
      <c r="W23" s="1923">
        <v>3</v>
      </c>
      <c r="X23" s="1971">
        <v>3</v>
      </c>
    </row>
    <row r="24" spans="2:31" ht="15.75" x14ac:dyDescent="0.25">
      <c r="B24" s="1578"/>
      <c r="C24" s="1587"/>
      <c r="D24" s="788"/>
      <c r="E24" s="1577"/>
      <c r="F24" s="1934" t="s">
        <v>943</v>
      </c>
      <c r="G24" s="1972"/>
      <c r="H24" s="1946"/>
      <c r="I24" s="1946"/>
      <c r="J24" s="1946"/>
      <c r="K24" s="1973"/>
      <c r="L24" s="1926"/>
      <c r="M24" s="1926"/>
      <c r="N24" s="1927"/>
      <c r="O24" s="1928"/>
      <c r="P24" s="1929"/>
      <c r="Q24" s="1930"/>
      <c r="R24" s="1924"/>
      <c r="S24" s="1931"/>
      <c r="T24" s="1931"/>
      <c r="U24" s="1949"/>
      <c r="V24" s="1974"/>
      <c r="W24" s="1933"/>
      <c r="X24" s="1975"/>
    </row>
    <row r="25" spans="2:31" ht="15.75" x14ac:dyDescent="0.25">
      <c r="B25" s="1578"/>
      <c r="C25" s="1587"/>
      <c r="D25" s="788"/>
      <c r="E25" s="1577"/>
      <c r="F25" s="1934" t="s">
        <v>944</v>
      </c>
      <c r="G25" s="1972"/>
      <c r="H25" s="1946"/>
      <c r="I25" s="1946"/>
      <c r="J25" s="1946"/>
      <c r="K25" s="1973"/>
      <c r="L25" s="1926"/>
      <c r="M25" s="1926"/>
      <c r="N25" s="1927"/>
      <c r="O25" s="1928"/>
      <c r="P25" s="1929"/>
      <c r="Q25" s="1930"/>
      <c r="R25" s="1924"/>
      <c r="S25" s="1931"/>
      <c r="T25" s="1931"/>
      <c r="U25" s="1949"/>
      <c r="V25" s="1974"/>
      <c r="W25" s="1933"/>
      <c r="X25" s="1975"/>
    </row>
    <row r="26" spans="2:31" ht="15.75" x14ac:dyDescent="0.25">
      <c r="B26" s="1578"/>
      <c r="C26" s="1587"/>
      <c r="D26" s="788"/>
      <c r="E26" s="1577"/>
      <c r="F26" s="1934" t="s">
        <v>945</v>
      </c>
      <c r="G26" s="1972"/>
      <c r="H26" s="1946"/>
      <c r="I26" s="1946"/>
      <c r="J26" s="1946"/>
      <c r="K26" s="1973"/>
      <c r="L26" s="1926"/>
      <c r="M26" s="1926"/>
      <c r="N26" s="1927"/>
      <c r="O26" s="1928"/>
      <c r="P26" s="1929"/>
      <c r="Q26" s="1930"/>
      <c r="R26" s="1924"/>
      <c r="S26" s="1931"/>
      <c r="T26" s="1931"/>
      <c r="U26" s="1949"/>
      <c r="V26" s="1974"/>
      <c r="W26" s="1933"/>
      <c r="X26" s="1975"/>
    </row>
    <row r="27" spans="2:31" ht="15.75" x14ac:dyDescent="0.25">
      <c r="B27" s="1578"/>
      <c r="C27" s="1587"/>
      <c r="D27" s="788"/>
      <c r="E27" s="1577"/>
      <c r="F27" s="1934" t="s">
        <v>946</v>
      </c>
      <c r="G27" s="1972"/>
      <c r="H27" s="1946"/>
      <c r="I27" s="1946"/>
      <c r="J27" s="1946"/>
      <c r="K27" s="1973"/>
      <c r="L27" s="1926"/>
      <c r="M27" s="1926"/>
      <c r="N27" s="1927"/>
      <c r="O27" s="1928"/>
      <c r="P27" s="1929"/>
      <c r="Q27" s="1930"/>
      <c r="R27" s="1924"/>
      <c r="S27" s="1931"/>
      <c r="T27" s="1931"/>
      <c r="U27" s="1949"/>
      <c r="V27" s="1976"/>
      <c r="W27" s="1933"/>
      <c r="X27" s="1975"/>
    </row>
    <row r="28" spans="2:31" ht="15.75" x14ac:dyDescent="0.25">
      <c r="B28" s="1578"/>
      <c r="C28" s="1587"/>
      <c r="D28" s="788"/>
      <c r="E28" s="1577"/>
      <c r="F28" s="1934" t="s">
        <v>947</v>
      </c>
      <c r="G28" s="1977"/>
      <c r="H28" s="1978"/>
      <c r="I28" s="1978"/>
      <c r="J28" s="1978"/>
      <c r="K28" s="1973"/>
      <c r="L28" s="1926"/>
      <c r="M28" s="1926"/>
      <c r="N28" s="1927"/>
      <c r="O28" s="1928"/>
      <c r="P28" s="1929"/>
      <c r="Q28" s="1930"/>
      <c r="R28" s="1924"/>
      <c r="S28" s="1931"/>
      <c r="T28" s="1931"/>
      <c r="U28" s="1949"/>
      <c r="V28" s="1976"/>
      <c r="W28" s="1933"/>
      <c r="X28" s="1975"/>
    </row>
    <row r="29" spans="2:31" ht="15.75" x14ac:dyDescent="0.25">
      <c r="B29" s="1578"/>
      <c r="C29" s="1587"/>
      <c r="D29" s="788"/>
      <c r="E29" s="1577"/>
      <c r="F29" s="1934" t="s">
        <v>948</v>
      </c>
      <c r="G29" s="1977"/>
      <c r="H29" s="1978"/>
      <c r="I29" s="1978"/>
      <c r="J29" s="1978"/>
      <c r="K29" s="1973"/>
      <c r="L29" s="1926"/>
      <c r="M29" s="1926"/>
      <c r="N29" s="1927"/>
      <c r="O29" s="1928"/>
      <c r="P29" s="1929"/>
      <c r="Q29" s="1930"/>
      <c r="R29" s="1924"/>
      <c r="S29" s="1931"/>
      <c r="T29" s="1931"/>
      <c r="U29" s="1949"/>
      <c r="V29" s="1976"/>
      <c r="W29" s="1933"/>
      <c r="X29" s="1975"/>
    </row>
    <row r="30" spans="2:31" ht="15.75" x14ac:dyDescent="0.25">
      <c r="B30" s="1578"/>
      <c r="C30" s="1587"/>
      <c r="D30" s="788"/>
      <c r="E30" s="1577"/>
      <c r="F30" s="1934" t="s">
        <v>949</v>
      </c>
      <c r="G30" s="1977"/>
      <c r="H30" s="1978"/>
      <c r="I30" s="1978"/>
      <c r="J30" s="1978"/>
      <c r="K30" s="1973"/>
      <c r="L30" s="1926"/>
      <c r="M30" s="1926"/>
      <c r="N30" s="1927"/>
      <c r="O30" s="1928"/>
      <c r="P30" s="1929"/>
      <c r="Q30" s="1930"/>
      <c r="R30" s="1924"/>
      <c r="S30" s="1931"/>
      <c r="T30" s="1931"/>
      <c r="U30" s="1949"/>
      <c r="V30" s="1976"/>
      <c r="W30" s="1933"/>
      <c r="X30" s="1975"/>
    </row>
    <row r="31" spans="2:31" ht="15.75" x14ac:dyDescent="0.25">
      <c r="B31" s="1578"/>
      <c r="C31" s="1587"/>
      <c r="D31" s="788"/>
      <c r="E31" s="1577"/>
      <c r="F31" s="1934" t="s">
        <v>950</v>
      </c>
      <c r="G31" s="1977"/>
      <c r="H31" s="1978"/>
      <c r="I31" s="1978"/>
      <c r="J31" s="1978"/>
      <c r="K31" s="1973"/>
      <c r="L31" s="1926"/>
      <c r="M31" s="1926"/>
      <c r="N31" s="1927"/>
      <c r="O31" s="1928"/>
      <c r="P31" s="1929"/>
      <c r="Q31" s="1930"/>
      <c r="R31" s="1924"/>
      <c r="S31" s="1931"/>
      <c r="T31" s="1931"/>
      <c r="U31" s="1949"/>
      <c r="V31" s="1976"/>
      <c r="W31" s="1933"/>
      <c r="X31" s="1975"/>
    </row>
    <row r="32" spans="2:31" ht="15.75" x14ac:dyDescent="0.25">
      <c r="B32" s="1578"/>
      <c r="C32" s="1587"/>
      <c r="D32" s="788"/>
      <c r="E32" s="1577"/>
      <c r="F32" s="1934" t="s">
        <v>951</v>
      </c>
      <c r="G32" s="1977"/>
      <c r="H32" s="1978"/>
      <c r="I32" s="1978"/>
      <c r="J32" s="1978"/>
      <c r="K32" s="1973"/>
      <c r="L32" s="1926"/>
      <c r="M32" s="1926"/>
      <c r="N32" s="1927"/>
      <c r="O32" s="1928"/>
      <c r="P32" s="1929"/>
      <c r="Q32" s="1930"/>
      <c r="R32" s="1924"/>
      <c r="S32" s="1931"/>
      <c r="T32" s="1931"/>
      <c r="U32" s="1949"/>
      <c r="V32" s="1976"/>
      <c r="W32" s="1933"/>
      <c r="X32" s="1975"/>
    </row>
    <row r="33" spans="2:24" ht="15.75" x14ac:dyDescent="0.25">
      <c r="B33" s="1578"/>
      <c r="C33" s="1587"/>
      <c r="D33" s="788"/>
      <c r="E33" s="1577"/>
      <c r="F33" s="1934" t="s">
        <v>952</v>
      </c>
      <c r="G33" s="1977"/>
      <c r="H33" s="1978"/>
      <c r="I33" s="1978"/>
      <c r="J33" s="1978"/>
      <c r="K33" s="1973"/>
      <c r="L33" s="1926"/>
      <c r="M33" s="1926"/>
      <c r="N33" s="1927"/>
      <c r="O33" s="1928"/>
      <c r="P33" s="1929"/>
      <c r="Q33" s="1930"/>
      <c r="R33" s="1924"/>
      <c r="S33" s="1931"/>
      <c r="T33" s="1931"/>
      <c r="U33" s="1949"/>
      <c r="V33" s="1976"/>
      <c r="W33" s="1933"/>
      <c r="X33" s="1975"/>
    </row>
    <row r="34" spans="2:24" ht="15.75" thickBot="1" x14ac:dyDescent="0.3">
      <c r="B34" s="1579"/>
      <c r="C34" s="1587"/>
      <c r="D34" s="788"/>
      <c r="E34" s="1584"/>
      <c r="F34" s="1979" t="s">
        <v>953</v>
      </c>
      <c r="G34" s="1980"/>
      <c r="H34" s="1981"/>
      <c r="I34" s="1981"/>
      <c r="J34" s="1981"/>
      <c r="K34" s="1982"/>
      <c r="L34" s="1983"/>
      <c r="M34" s="1983"/>
      <c r="N34" s="1984"/>
      <c r="O34" s="1985"/>
      <c r="P34" s="1986"/>
      <c r="Q34" s="1987"/>
      <c r="R34" s="1988"/>
      <c r="S34" s="1989"/>
      <c r="T34" s="1989"/>
      <c r="U34" s="1990"/>
      <c r="V34" s="1991"/>
      <c r="W34" s="1992"/>
      <c r="X34" s="1993"/>
    </row>
    <row r="35" spans="2:24" x14ac:dyDescent="0.25">
      <c r="B35" s="1590">
        <v>3</v>
      </c>
      <c r="C35" s="1587"/>
      <c r="D35" s="788"/>
      <c r="E35" s="1577" t="s">
        <v>954</v>
      </c>
      <c r="F35" s="1994" t="s">
        <v>955</v>
      </c>
      <c r="G35" s="1995">
        <v>3</v>
      </c>
      <c r="H35" s="1996"/>
      <c r="I35" s="1996"/>
      <c r="J35" s="1996"/>
      <c r="K35" s="1938" t="s">
        <v>956</v>
      </c>
      <c r="L35" s="1926">
        <v>13000000</v>
      </c>
      <c r="M35" s="1926">
        <v>0</v>
      </c>
      <c r="N35" s="1927">
        <v>3</v>
      </c>
      <c r="O35" s="1928">
        <f>IF(N19&lt;1,N19-AVERAGE(G35:J39),N19-(SUM(G35:J39)))</f>
        <v>0</v>
      </c>
      <c r="P35" s="1919">
        <f>IF(N23&lt;1,(AVERAGE(G35:J39)/N23),SUM(G35:J39)/N23)</f>
        <v>1</v>
      </c>
      <c r="Q35" s="1920" t="str">
        <f>IF(P35&lt;=AC$17,"T",IF(P35&lt;$AE$17,"R",IF(P35&gt;=$AE$17,"P")))</f>
        <v>P</v>
      </c>
      <c r="R35" s="1997">
        <v>0.25</v>
      </c>
      <c r="S35" s="1931" t="s">
        <v>957</v>
      </c>
      <c r="T35" s="1931" t="s">
        <v>958</v>
      </c>
      <c r="U35" s="1998" t="s">
        <v>959</v>
      </c>
      <c r="V35" s="1849" t="s">
        <v>960</v>
      </c>
      <c r="W35" s="1849">
        <v>2</v>
      </c>
      <c r="X35" s="1849">
        <v>2</v>
      </c>
    </row>
    <row r="36" spans="2:24" x14ac:dyDescent="0.25">
      <c r="B36" s="1591"/>
      <c r="C36" s="1587"/>
      <c r="D36" s="788"/>
      <c r="E36" s="1577"/>
      <c r="F36" s="1999"/>
      <c r="G36" s="1972"/>
      <c r="H36" s="1946"/>
      <c r="I36" s="1946"/>
      <c r="J36" s="1946"/>
      <c r="K36" s="1947"/>
      <c r="L36" s="1926"/>
      <c r="M36" s="1926"/>
      <c r="N36" s="1927"/>
      <c r="O36" s="1928"/>
      <c r="P36" s="1929"/>
      <c r="Q36" s="1930"/>
      <c r="R36" s="1997"/>
      <c r="S36" s="1931"/>
      <c r="T36" s="1931"/>
      <c r="U36" s="1998"/>
      <c r="V36" s="1932"/>
      <c r="W36" s="1932"/>
      <c r="X36" s="1932"/>
    </row>
    <row r="37" spans="2:24" x14ac:dyDescent="0.25">
      <c r="B37" s="1592"/>
      <c r="C37" s="1587"/>
      <c r="D37" s="788"/>
      <c r="E37" s="1577"/>
      <c r="F37" s="2000" t="s">
        <v>961</v>
      </c>
      <c r="G37" s="1977"/>
      <c r="H37" s="1978"/>
      <c r="I37" s="1978"/>
      <c r="J37" s="1978"/>
      <c r="K37" s="1947"/>
      <c r="L37" s="1926"/>
      <c r="M37" s="1926"/>
      <c r="N37" s="1927"/>
      <c r="O37" s="1928"/>
      <c r="P37" s="1929"/>
      <c r="Q37" s="1930"/>
      <c r="R37" s="1997"/>
      <c r="S37" s="1931"/>
      <c r="T37" s="1931"/>
      <c r="U37" s="1998"/>
      <c r="V37" s="1848"/>
      <c r="W37" s="1848"/>
      <c r="X37" s="1848"/>
    </row>
    <row r="38" spans="2:24" x14ac:dyDescent="0.25">
      <c r="B38" s="1592"/>
      <c r="C38" s="1587"/>
      <c r="D38" s="788"/>
      <c r="E38" s="1577"/>
      <c r="F38" s="1994"/>
      <c r="G38" s="1977"/>
      <c r="H38" s="1978"/>
      <c r="I38" s="1978"/>
      <c r="J38" s="1978"/>
      <c r="K38" s="1947"/>
      <c r="L38" s="1926"/>
      <c r="M38" s="1926"/>
      <c r="N38" s="1927"/>
      <c r="O38" s="1928"/>
      <c r="P38" s="1929"/>
      <c r="Q38" s="1930"/>
      <c r="R38" s="1997"/>
      <c r="S38" s="1931"/>
      <c r="T38" s="1931"/>
      <c r="U38" s="1998"/>
      <c r="V38" s="1848"/>
      <c r="W38" s="1848"/>
      <c r="X38" s="1848"/>
    </row>
    <row r="39" spans="2:24" ht="15.75" thickBot="1" x14ac:dyDescent="0.3">
      <c r="B39" s="1593"/>
      <c r="C39" s="1587"/>
      <c r="D39" s="788"/>
      <c r="E39" s="1584"/>
      <c r="F39" s="2001"/>
      <c r="G39" s="1977"/>
      <c r="H39" s="1978"/>
      <c r="I39" s="1978"/>
      <c r="J39" s="1978"/>
      <c r="K39" s="2002"/>
      <c r="L39" s="1926"/>
      <c r="M39" s="1926"/>
      <c r="N39" s="1927"/>
      <c r="O39" s="1928"/>
      <c r="P39" s="1929"/>
      <c r="Q39" s="1930"/>
      <c r="R39" s="1924"/>
      <c r="S39" s="1931"/>
      <c r="T39" s="1931"/>
      <c r="U39" s="1998"/>
      <c r="V39" s="1848"/>
      <c r="W39" s="1848"/>
      <c r="X39" s="1848"/>
    </row>
    <row r="40" spans="2:24" ht="47.25" x14ac:dyDescent="0.25">
      <c r="B40" s="1578">
        <v>4</v>
      </c>
      <c r="C40" s="1587"/>
      <c r="D40" s="788"/>
      <c r="E40" s="1580" t="s">
        <v>962</v>
      </c>
      <c r="F40" s="1934" t="s">
        <v>963</v>
      </c>
      <c r="G40" s="1967">
        <v>3</v>
      </c>
      <c r="H40" s="1937"/>
      <c r="I40" s="1937"/>
      <c r="J40" s="1937"/>
      <c r="K40" s="1915" t="s">
        <v>964</v>
      </c>
      <c r="L40" s="2003">
        <v>0</v>
      </c>
      <c r="M40" s="2003">
        <v>0</v>
      </c>
      <c r="N40" s="1917">
        <v>3</v>
      </c>
      <c r="O40" s="1918">
        <f t="shared" ref="O40:O42" si="0">IF(N40&lt;1,N40-AVERAGE(G40:J40),N40-(SUM(G40:J40)))</f>
        <v>0</v>
      </c>
      <c r="P40" s="1919">
        <f>IF(N40&lt;1,(AVERAGE(G40:J40)/N40),SUM(G40:J40)/N40)</f>
        <v>1</v>
      </c>
      <c r="Q40" s="1920" t="str">
        <f>IF(P40&lt;=AC$17,"T",IF(P40&lt;$AE$17,"R",IF(P40&gt;=$AE$17,"P")))</f>
        <v>P</v>
      </c>
      <c r="R40" s="1969">
        <v>0.25</v>
      </c>
      <c r="S40" s="1921" t="s">
        <v>965</v>
      </c>
      <c r="T40" s="1921" t="s">
        <v>966</v>
      </c>
      <c r="U40" s="1922" t="s">
        <v>967</v>
      </c>
      <c r="V40" s="1970" t="s">
        <v>968</v>
      </c>
      <c r="W40" s="1923">
        <v>3</v>
      </c>
      <c r="X40" s="1971">
        <v>3</v>
      </c>
    </row>
    <row r="41" spans="2:24" ht="16.5" thickBot="1" x14ac:dyDescent="0.3">
      <c r="B41" s="1579"/>
      <c r="C41" s="1587"/>
      <c r="D41" s="788"/>
      <c r="E41" s="1581"/>
      <c r="F41" s="1953" t="s">
        <v>969</v>
      </c>
      <c r="G41" s="1972"/>
      <c r="H41" s="1978"/>
      <c r="I41" s="1978"/>
      <c r="J41" s="1978"/>
      <c r="K41" s="1925"/>
      <c r="L41" s="2004"/>
      <c r="M41" s="2004"/>
      <c r="N41" s="1927"/>
      <c r="O41" s="1928"/>
      <c r="P41" s="1929"/>
      <c r="Q41" s="1930"/>
      <c r="R41" s="1924"/>
      <c r="S41" s="1931"/>
      <c r="T41" s="1931"/>
      <c r="U41" s="1848"/>
      <c r="V41" s="1976"/>
      <c r="W41" s="1933"/>
      <c r="X41" s="1975"/>
    </row>
    <row r="42" spans="2:24" ht="31.5" x14ac:dyDescent="0.25">
      <c r="B42" s="1583">
        <v>5</v>
      </c>
      <c r="C42" s="1587"/>
      <c r="D42" s="788"/>
      <c r="E42" s="1709" t="s">
        <v>970</v>
      </c>
      <c r="F42" s="2005" t="s">
        <v>971</v>
      </c>
      <c r="G42" s="1937">
        <v>3</v>
      </c>
      <c r="H42" s="1945"/>
      <c r="I42" s="1945"/>
      <c r="J42" s="1945"/>
      <c r="K42" s="2009" t="s">
        <v>972</v>
      </c>
      <c r="L42" s="2010">
        <v>2525000</v>
      </c>
      <c r="M42" s="2010">
        <v>450578.38</v>
      </c>
      <c r="N42" s="2011">
        <v>3</v>
      </c>
      <c r="O42" s="2012">
        <f t="shared" si="0"/>
        <v>0</v>
      </c>
      <c r="P42" s="2013">
        <f>P40</f>
        <v>1</v>
      </c>
      <c r="Q42" s="2014" t="str">
        <f>Q40</f>
        <v>P</v>
      </c>
      <c r="R42" s="2015">
        <v>0.25</v>
      </c>
      <c r="S42" s="1932" t="s">
        <v>973</v>
      </c>
      <c r="T42" s="1932" t="s">
        <v>974</v>
      </c>
      <c r="U42" s="1932" t="s">
        <v>975</v>
      </c>
      <c r="V42" s="1932" t="s">
        <v>976</v>
      </c>
      <c r="W42" s="2016">
        <v>3</v>
      </c>
      <c r="X42" s="2016">
        <v>3</v>
      </c>
    </row>
    <row r="43" spans="2:24" ht="31.5" x14ac:dyDescent="0.25">
      <c r="B43" s="1578"/>
      <c r="C43" s="1587"/>
      <c r="D43" s="788"/>
      <c r="E43" s="1710"/>
      <c r="F43" s="2005" t="s">
        <v>977</v>
      </c>
      <c r="G43" s="1946"/>
      <c r="H43" s="1945"/>
      <c r="I43" s="1945"/>
      <c r="J43" s="1945"/>
      <c r="K43" s="2009"/>
      <c r="L43" s="2010"/>
      <c r="M43" s="2010"/>
      <c r="N43" s="2011"/>
      <c r="O43" s="2012"/>
      <c r="P43" s="2013"/>
      <c r="Q43" s="2014"/>
      <c r="R43" s="2012"/>
      <c r="S43" s="1932"/>
      <c r="T43" s="1932"/>
      <c r="U43" s="1932"/>
      <c r="V43" s="1932"/>
      <c r="W43" s="2016"/>
      <c r="X43" s="2016"/>
    </row>
    <row r="44" spans="2:24" ht="31.5" x14ac:dyDescent="0.25">
      <c r="B44" s="1578"/>
      <c r="C44" s="1587"/>
      <c r="D44" s="788"/>
      <c r="E44" s="1710"/>
      <c r="F44" s="2006" t="s">
        <v>978</v>
      </c>
      <c r="G44" s="1946"/>
      <c r="H44" s="1945"/>
      <c r="I44" s="1945"/>
      <c r="J44" s="1945"/>
      <c r="K44" s="2009"/>
      <c r="L44" s="2010"/>
      <c r="M44" s="2010"/>
      <c r="N44" s="2011"/>
      <c r="O44" s="2012"/>
      <c r="P44" s="2013"/>
      <c r="Q44" s="2014"/>
      <c r="R44" s="2012"/>
      <c r="S44" s="1932"/>
      <c r="T44" s="1932"/>
      <c r="U44" s="1932"/>
      <c r="V44" s="1932"/>
      <c r="W44" s="2016"/>
      <c r="X44" s="2016"/>
    </row>
    <row r="45" spans="2:24" ht="31.5" x14ac:dyDescent="0.25">
      <c r="B45" s="1578"/>
      <c r="C45" s="1587"/>
      <c r="D45" s="788"/>
      <c r="E45" s="1710"/>
      <c r="F45" s="2006" t="s">
        <v>978</v>
      </c>
      <c r="G45" s="1946"/>
      <c r="H45" s="1945"/>
      <c r="I45" s="1945"/>
      <c r="J45" s="1945"/>
      <c r="K45" s="2009"/>
      <c r="L45" s="2010"/>
      <c r="M45" s="2010"/>
      <c r="N45" s="2011"/>
      <c r="O45" s="2012"/>
      <c r="P45" s="2013"/>
      <c r="Q45" s="2014"/>
      <c r="R45" s="2012"/>
      <c r="S45" s="1932"/>
      <c r="T45" s="1932"/>
      <c r="U45" s="1932"/>
      <c r="V45" s="1932"/>
      <c r="W45" s="2016"/>
      <c r="X45" s="2016"/>
    </row>
    <row r="46" spans="2:24" ht="31.5" x14ac:dyDescent="0.25">
      <c r="B46" s="1578"/>
      <c r="C46" s="1587"/>
      <c r="D46" s="788"/>
      <c r="E46" s="1710"/>
      <c r="F46" s="2006" t="s">
        <v>978</v>
      </c>
      <c r="G46" s="1946"/>
      <c r="H46" s="1945"/>
      <c r="I46" s="1945"/>
      <c r="J46" s="1945"/>
      <c r="K46" s="2009"/>
      <c r="L46" s="2010"/>
      <c r="M46" s="2010"/>
      <c r="N46" s="2011"/>
      <c r="O46" s="2012"/>
      <c r="P46" s="2013"/>
      <c r="Q46" s="2014"/>
      <c r="R46" s="2012"/>
      <c r="S46" s="1932"/>
      <c r="T46" s="1932"/>
      <c r="U46" s="1932"/>
      <c r="V46" s="1932"/>
      <c r="W46" s="2016"/>
      <c r="X46" s="2016"/>
    </row>
    <row r="47" spans="2:24" ht="31.5" x14ac:dyDescent="0.25">
      <c r="B47" s="1578"/>
      <c r="C47" s="1587"/>
      <c r="D47" s="788"/>
      <c r="E47" s="1710"/>
      <c r="F47" s="2006" t="s">
        <v>978</v>
      </c>
      <c r="G47" s="1946"/>
      <c r="H47" s="1945"/>
      <c r="I47" s="1945"/>
      <c r="J47" s="1945"/>
      <c r="K47" s="2009"/>
      <c r="L47" s="2010"/>
      <c r="M47" s="2010"/>
      <c r="N47" s="2011"/>
      <c r="O47" s="2012"/>
      <c r="P47" s="2013"/>
      <c r="Q47" s="2014"/>
      <c r="R47" s="2012"/>
      <c r="S47" s="1932"/>
      <c r="T47" s="1932"/>
      <c r="U47" s="1932"/>
      <c r="V47" s="1932"/>
      <c r="W47" s="2016"/>
      <c r="X47" s="2016"/>
    </row>
    <row r="48" spans="2:24" ht="15.75" x14ac:dyDescent="0.25">
      <c r="B48" s="1578"/>
      <c r="C48" s="1587"/>
      <c r="D48" s="788"/>
      <c r="E48" s="1710"/>
      <c r="F48" s="2005" t="s">
        <v>979</v>
      </c>
      <c r="G48" s="1946"/>
      <c r="H48" s="1945"/>
      <c r="I48" s="1945"/>
      <c r="J48" s="1945"/>
      <c r="K48" s="2009"/>
      <c r="L48" s="2010"/>
      <c r="M48" s="2010"/>
      <c r="N48" s="2011"/>
      <c r="O48" s="2012"/>
      <c r="P48" s="2013"/>
      <c r="Q48" s="2014"/>
      <c r="R48" s="2012"/>
      <c r="S48" s="1932"/>
      <c r="T48" s="1932"/>
      <c r="U48" s="1932"/>
      <c r="V48" s="1932"/>
      <c r="W48" s="2016"/>
      <c r="X48" s="2016"/>
    </row>
    <row r="49" spans="2:24" ht="15.75" x14ac:dyDescent="0.25">
      <c r="B49" s="1590"/>
      <c r="C49" s="1587"/>
      <c r="D49" s="788"/>
      <c r="E49" s="1711"/>
      <c r="F49" s="2006" t="s">
        <v>980</v>
      </c>
      <c r="G49" s="1946"/>
      <c r="H49" s="1945"/>
      <c r="I49" s="1945"/>
      <c r="J49" s="1945"/>
      <c r="K49" s="2009"/>
      <c r="L49" s="2010"/>
      <c r="M49" s="2010"/>
      <c r="N49" s="2011"/>
      <c r="O49" s="2012"/>
      <c r="P49" s="2013"/>
      <c r="Q49" s="2014"/>
      <c r="R49" s="2012"/>
      <c r="S49" s="1932"/>
      <c r="T49" s="1932"/>
      <c r="U49" s="1932"/>
      <c r="V49" s="1932"/>
      <c r="W49" s="2016"/>
      <c r="X49" s="2016"/>
    </row>
    <row r="55" spans="2:24" x14ac:dyDescent="0.25">
      <c r="B55" s="202" t="s">
        <v>78</v>
      </c>
      <c r="C55" s="202"/>
      <c r="D55" s="202"/>
      <c r="E55" s="202"/>
    </row>
    <row r="57" spans="2:24" ht="18" customHeight="1" x14ac:dyDescent="0.25">
      <c r="B57" s="975"/>
      <c r="C57" s="976"/>
      <c r="D57" s="976"/>
      <c r="E57" s="976"/>
      <c r="F57" s="976"/>
      <c r="G57" s="976"/>
      <c r="H57" s="976"/>
      <c r="I57" s="976"/>
      <c r="J57" s="976"/>
      <c r="K57" s="976"/>
      <c r="L57" s="976"/>
      <c r="M57" s="976"/>
      <c r="N57" s="976"/>
      <c r="O57" s="976"/>
      <c r="P57" s="976"/>
      <c r="Q57" s="976"/>
      <c r="R57" s="976"/>
      <c r="S57" s="976"/>
      <c r="T57" s="976"/>
      <c r="U57" s="977"/>
      <c r="V57" s="134"/>
    </row>
    <row r="58" spans="2:24" ht="18" customHeight="1" x14ac:dyDescent="0.25">
      <c r="B58" s="975"/>
      <c r="C58" s="976"/>
      <c r="D58" s="976"/>
      <c r="E58" s="976"/>
      <c r="F58" s="976"/>
      <c r="G58" s="976"/>
      <c r="H58" s="976"/>
      <c r="I58" s="976"/>
      <c r="J58" s="976"/>
      <c r="K58" s="976"/>
      <c r="L58" s="976"/>
      <c r="M58" s="976"/>
      <c r="N58" s="976"/>
      <c r="O58" s="976"/>
      <c r="P58" s="976"/>
      <c r="Q58" s="976"/>
      <c r="R58" s="976"/>
      <c r="S58" s="976"/>
      <c r="T58" s="976"/>
      <c r="U58" s="977"/>
      <c r="V58" s="134"/>
    </row>
    <row r="59" spans="2:24" ht="18" customHeight="1" x14ac:dyDescent="0.25">
      <c r="B59" s="975"/>
      <c r="C59" s="976"/>
      <c r="D59" s="976"/>
      <c r="E59" s="976"/>
      <c r="F59" s="976"/>
      <c r="G59" s="976"/>
      <c r="H59" s="976"/>
      <c r="I59" s="976"/>
      <c r="J59" s="976"/>
      <c r="K59" s="976"/>
      <c r="L59" s="976"/>
      <c r="M59" s="976"/>
      <c r="N59" s="976"/>
      <c r="O59" s="976"/>
      <c r="P59" s="976"/>
      <c r="Q59" s="976"/>
      <c r="R59" s="976"/>
      <c r="S59" s="976"/>
      <c r="T59" s="976"/>
      <c r="U59" s="977"/>
      <c r="V59" s="134"/>
    </row>
    <row r="60" spans="2:24" ht="18" customHeight="1" x14ac:dyDescent="0.25">
      <c r="B60" s="203"/>
      <c r="C60" s="204"/>
      <c r="D60" s="204"/>
      <c r="E60" s="204"/>
      <c r="F60" s="204"/>
      <c r="G60" s="204"/>
      <c r="H60" s="204"/>
      <c r="I60" s="204"/>
      <c r="J60" s="204"/>
      <c r="K60" s="204"/>
      <c r="L60" s="204"/>
      <c r="M60" s="204"/>
      <c r="N60" s="204"/>
      <c r="O60" s="204"/>
      <c r="P60" s="204"/>
      <c r="Q60" s="204"/>
      <c r="R60" s="204"/>
      <c r="S60" s="204"/>
      <c r="T60" s="204"/>
      <c r="U60" s="205"/>
      <c r="V60" s="134"/>
    </row>
    <row r="61" spans="2:24" ht="18" customHeight="1" x14ac:dyDescent="0.25">
      <c r="B61" s="203"/>
      <c r="C61" s="204"/>
      <c r="D61" s="204"/>
      <c r="E61" s="204"/>
      <c r="F61" s="204"/>
      <c r="G61" s="204"/>
      <c r="H61" s="204"/>
      <c r="I61" s="204"/>
      <c r="J61" s="204"/>
      <c r="K61" s="204"/>
      <c r="L61" s="204"/>
      <c r="M61" s="204"/>
      <c r="N61" s="204"/>
      <c r="O61" s="204"/>
      <c r="P61" s="204"/>
      <c r="Q61" s="204"/>
      <c r="R61" s="204"/>
      <c r="S61" s="204"/>
      <c r="T61" s="204"/>
      <c r="U61" s="205"/>
      <c r="V61" s="134"/>
    </row>
    <row r="62" spans="2:24" ht="18" customHeight="1" x14ac:dyDescent="0.25">
      <c r="B62" s="203"/>
      <c r="C62" s="204"/>
      <c r="D62" s="204"/>
      <c r="E62" s="204"/>
      <c r="F62" s="204"/>
      <c r="G62" s="204"/>
      <c r="H62" s="204"/>
      <c r="I62" s="204"/>
      <c r="J62" s="204"/>
      <c r="K62" s="204"/>
      <c r="L62" s="204"/>
      <c r="M62" s="204"/>
      <c r="N62" s="204"/>
      <c r="O62" s="204"/>
      <c r="P62" s="204"/>
      <c r="Q62" s="204"/>
      <c r="R62" s="204"/>
      <c r="S62" s="204"/>
      <c r="T62" s="204"/>
      <c r="U62" s="205"/>
      <c r="V62" s="134"/>
    </row>
    <row r="63" spans="2:24" ht="18" customHeight="1" x14ac:dyDescent="0.25">
      <c r="B63" s="203"/>
      <c r="C63" s="204"/>
      <c r="D63" s="204"/>
      <c r="E63" s="204"/>
      <c r="F63" s="204"/>
      <c r="G63" s="204"/>
      <c r="H63" s="204"/>
      <c r="I63" s="204"/>
      <c r="J63" s="204"/>
      <c r="K63" s="204"/>
      <c r="L63" s="204"/>
      <c r="M63" s="204"/>
      <c r="N63" s="204"/>
      <c r="O63" s="204"/>
      <c r="P63" s="204"/>
      <c r="Q63" s="204"/>
      <c r="R63" s="204"/>
      <c r="S63" s="204"/>
      <c r="T63" s="204"/>
      <c r="U63" s="205"/>
      <c r="V63" s="134"/>
    </row>
    <row r="64" spans="2:24" ht="18" customHeight="1" x14ac:dyDescent="0.25">
      <c r="B64" s="203"/>
      <c r="C64" s="204"/>
      <c r="D64" s="204"/>
      <c r="E64" s="204"/>
      <c r="F64" s="204"/>
      <c r="G64" s="204"/>
      <c r="H64" s="204"/>
      <c r="I64" s="204"/>
      <c r="J64" s="204"/>
      <c r="K64" s="204"/>
      <c r="L64" s="204"/>
      <c r="M64" s="204"/>
      <c r="N64" s="204"/>
      <c r="O64" s="204"/>
      <c r="P64" s="204"/>
      <c r="Q64" s="204"/>
      <c r="R64" s="204"/>
      <c r="S64" s="204"/>
      <c r="T64" s="204"/>
      <c r="U64" s="205"/>
      <c r="V64" s="134"/>
    </row>
    <row r="65" spans="2:22" ht="18" customHeight="1" x14ac:dyDescent="0.25">
      <c r="B65" s="203"/>
      <c r="C65" s="204"/>
      <c r="D65" s="204"/>
      <c r="E65" s="204"/>
      <c r="F65" s="204"/>
      <c r="G65" s="204"/>
      <c r="H65" s="204"/>
      <c r="I65" s="204"/>
      <c r="J65" s="204"/>
      <c r="K65" s="204"/>
      <c r="L65" s="204"/>
      <c r="M65" s="204"/>
      <c r="N65" s="204"/>
      <c r="O65" s="204"/>
      <c r="P65" s="204"/>
      <c r="Q65" s="204"/>
      <c r="R65" s="204"/>
      <c r="S65" s="204"/>
      <c r="T65" s="204"/>
      <c r="U65" s="205"/>
      <c r="V65" s="134"/>
    </row>
    <row r="66" spans="2:22" ht="18" customHeight="1" x14ac:dyDescent="0.25">
      <c r="B66" s="203"/>
      <c r="C66" s="204"/>
      <c r="D66" s="204"/>
      <c r="E66" s="204"/>
      <c r="F66" s="204"/>
      <c r="G66" s="204"/>
      <c r="H66" s="204"/>
      <c r="I66" s="204"/>
      <c r="J66" s="204"/>
      <c r="K66" s="204"/>
      <c r="L66" s="204"/>
      <c r="M66" s="204"/>
      <c r="N66" s="204"/>
      <c r="O66" s="204"/>
      <c r="P66" s="204"/>
      <c r="Q66" s="204"/>
      <c r="R66" s="204"/>
      <c r="S66" s="204"/>
      <c r="T66" s="204"/>
      <c r="U66" s="205"/>
      <c r="V66" s="134"/>
    </row>
    <row r="67" spans="2:22" ht="18" customHeight="1" x14ac:dyDescent="0.25">
      <c r="B67" s="203"/>
      <c r="C67" s="204"/>
      <c r="D67" s="204"/>
      <c r="E67" s="204"/>
      <c r="F67" s="204"/>
      <c r="G67" s="204"/>
      <c r="H67" s="204"/>
      <c r="I67" s="204"/>
      <c r="J67" s="204"/>
      <c r="K67" s="204"/>
      <c r="L67" s="204"/>
      <c r="M67" s="204"/>
      <c r="N67" s="204"/>
      <c r="O67" s="204"/>
      <c r="P67" s="204"/>
      <c r="Q67" s="204"/>
      <c r="R67" s="204"/>
      <c r="S67" s="204"/>
      <c r="T67" s="204"/>
      <c r="U67" s="205"/>
      <c r="V67" s="134"/>
    </row>
  </sheetData>
  <mergeCells count="145">
    <mergeCell ref="E19:E22"/>
    <mergeCell ref="B4:F6"/>
    <mergeCell ref="G4:N4"/>
    <mergeCell ref="O4:U4"/>
    <mergeCell ref="G5:N6"/>
    <mergeCell ref="O5:U5"/>
    <mergeCell ref="O6:U6"/>
    <mergeCell ref="B11:F11"/>
    <mergeCell ref="G11:N11"/>
    <mergeCell ref="B13:U13"/>
    <mergeCell ref="V13:X13"/>
    <mergeCell ref="V14:X14"/>
    <mergeCell ref="B15:M15"/>
    <mergeCell ref="N15:U15"/>
    <mergeCell ref="W15:X15"/>
    <mergeCell ref="B8:F8"/>
    <mergeCell ref="G8:N8"/>
    <mergeCell ref="B9:F9"/>
    <mergeCell ref="G9:N9"/>
    <mergeCell ref="B10:F10"/>
    <mergeCell ref="G10:N10"/>
    <mergeCell ref="W16:W17"/>
    <mergeCell ref="X16:X17"/>
    <mergeCell ref="AC16:AE16"/>
    <mergeCell ref="K16:K17"/>
    <mergeCell ref="L16:L17"/>
    <mergeCell ref="M16:M17"/>
    <mergeCell ref="N16:N17"/>
    <mergeCell ref="O16:Q16"/>
    <mergeCell ref="R16:R17"/>
    <mergeCell ref="G19:G21"/>
    <mergeCell ref="H19:H21"/>
    <mergeCell ref="B42:B49"/>
    <mergeCell ref="E42:E49"/>
    <mergeCell ref="G42:G49"/>
    <mergeCell ref="H42:H49"/>
    <mergeCell ref="S16:S17"/>
    <mergeCell ref="U16:U17"/>
    <mergeCell ref="V16:V17"/>
    <mergeCell ref="B16:B17"/>
    <mergeCell ref="C16:C17"/>
    <mergeCell ref="D16:D17"/>
    <mergeCell ref="E16:E17"/>
    <mergeCell ref="F16:F17"/>
    <mergeCell ref="G16:J16"/>
    <mergeCell ref="U19:U21"/>
    <mergeCell ref="V19:V21"/>
    <mergeCell ref="B35:B39"/>
    <mergeCell ref="E35:E39"/>
    <mergeCell ref="F35:F36"/>
    <mergeCell ref="G35:G39"/>
    <mergeCell ref="H35:H39"/>
    <mergeCell ref="I35:I39"/>
    <mergeCell ref="J35:J39"/>
    <mergeCell ref="W19:W21"/>
    <mergeCell ref="X19:X21"/>
    <mergeCell ref="B23:B34"/>
    <mergeCell ref="E23:E34"/>
    <mergeCell ref="G23:G34"/>
    <mergeCell ref="H23:H34"/>
    <mergeCell ref="I23:I34"/>
    <mergeCell ref="J23:J34"/>
    <mergeCell ref="O19:O21"/>
    <mergeCell ref="P19:P21"/>
    <mergeCell ref="Q19:Q21"/>
    <mergeCell ref="R19:R21"/>
    <mergeCell ref="S19:S21"/>
    <mergeCell ref="T19:T21"/>
    <mergeCell ref="I19:I21"/>
    <mergeCell ref="J19:J21"/>
    <mergeCell ref="K19:K21"/>
    <mergeCell ref="L19:L21"/>
    <mergeCell ref="M19:M21"/>
    <mergeCell ref="N19:N21"/>
    <mergeCell ref="B19:B21"/>
    <mergeCell ref="C19:C49"/>
    <mergeCell ref="W23:W34"/>
    <mergeCell ref="X23:X34"/>
    <mergeCell ref="Q23:Q34"/>
    <mergeCell ref="R23:R34"/>
    <mergeCell ref="S23:S34"/>
    <mergeCell ref="T23:T34"/>
    <mergeCell ref="U23:U34"/>
    <mergeCell ref="V23:V34"/>
    <mergeCell ref="K23:K34"/>
    <mergeCell ref="L23:L34"/>
    <mergeCell ref="M23:M34"/>
    <mergeCell ref="N23:N34"/>
    <mergeCell ref="O23:O34"/>
    <mergeCell ref="P23:P34"/>
    <mergeCell ref="T35:T39"/>
    <mergeCell ref="U35:U39"/>
    <mergeCell ref="V35:V39"/>
    <mergeCell ref="W35:W39"/>
    <mergeCell ref="L35:L39"/>
    <mergeCell ref="M35:M39"/>
    <mergeCell ref="N35:N39"/>
    <mergeCell ref="O35:O39"/>
    <mergeCell ref="P35:P39"/>
    <mergeCell ref="Q35:Q39"/>
    <mergeCell ref="E40:E41"/>
    <mergeCell ref="G40:G41"/>
    <mergeCell ref="H40:H41"/>
    <mergeCell ref="I40:I41"/>
    <mergeCell ref="J40:J41"/>
    <mergeCell ref="K40:K41"/>
    <mergeCell ref="L40:L41"/>
    <mergeCell ref="R35:R39"/>
    <mergeCell ref="S35:S39"/>
    <mergeCell ref="K35:K39"/>
    <mergeCell ref="S40:S41"/>
    <mergeCell ref="T40:T41"/>
    <mergeCell ref="U40:U41"/>
    <mergeCell ref="V40:V41"/>
    <mergeCell ref="W40:W41"/>
    <mergeCell ref="X40:X41"/>
    <mergeCell ref="M40:M41"/>
    <mergeCell ref="N40:N41"/>
    <mergeCell ref="O40:O41"/>
    <mergeCell ref="P40:P41"/>
    <mergeCell ref="Q40:Q41"/>
    <mergeCell ref="R40:R41"/>
    <mergeCell ref="B59:U59"/>
    <mergeCell ref="U42:U49"/>
    <mergeCell ref="V42:V49"/>
    <mergeCell ref="W42:W49"/>
    <mergeCell ref="X42:X49"/>
    <mergeCell ref="B57:U57"/>
    <mergeCell ref="B58:U58"/>
    <mergeCell ref="O42:O49"/>
    <mergeCell ref="P42:P49"/>
    <mergeCell ref="Q42:Q49"/>
    <mergeCell ref="R42:R49"/>
    <mergeCell ref="S42:S49"/>
    <mergeCell ref="T42:T49"/>
    <mergeCell ref="I42:I49"/>
    <mergeCell ref="J42:J49"/>
    <mergeCell ref="K42:K49"/>
    <mergeCell ref="L42:L49"/>
    <mergeCell ref="M42:M49"/>
    <mergeCell ref="N42:N49"/>
    <mergeCell ref="D19:D49"/>
    <mergeCell ref="X35:X39"/>
    <mergeCell ref="F37:F39"/>
    <mergeCell ref="B40:B41"/>
  </mergeCells>
  <conditionalFormatting sqref="Q19 Q23 Q35 Q40 Q42">
    <cfRule type="containsText" dxfId="39" priority="1" stopIfTrue="1" operator="containsText" text="P">
      <formula>NOT(ISERROR(SEARCH("P",Q19)))</formula>
    </cfRule>
    <cfRule type="containsText" dxfId="38" priority="2" stopIfTrue="1" operator="containsText" text="R">
      <formula>NOT(ISERROR(SEARCH("R",Q19)))</formula>
    </cfRule>
    <cfRule type="containsText" dxfId="37" priority="3" operator="containsText" text="T">
      <formula>NOT(ISERROR(SEARCH("T",Q19)))</formula>
    </cfRule>
  </conditionalFormatting>
  <conditionalFormatting sqref="Q42 Q40 Q23 Q19 Q35">
    <cfRule type="iconSet" priority="4">
      <iconSet iconSet="3Symbols2">
        <cfvo type="percent" val="0"/>
        <cfvo type="percent" val="0.74"/>
        <cfvo type="percent" val="0.85"/>
      </iconSet>
    </cfRule>
  </conditionalFormatting>
  <pageMargins left="0" right="0" top="0.15748031496062992" bottom="0.15748031496062992" header="0.31496062992125984" footer="0.31496062992125984"/>
  <pageSetup paperSize="9" scale="40" orientation="landscape"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B8459F-56E4-4220-879F-F2B3F178C503}">
  <dimension ref="A1:V37"/>
  <sheetViews>
    <sheetView topLeftCell="A15" zoomScale="70" zoomScaleNormal="70" workbookViewId="0">
      <selection activeCell="G26" sqref="G26"/>
    </sheetView>
  </sheetViews>
  <sheetFormatPr baseColWidth="10" defaultColWidth="11.42578125" defaultRowHeight="15" x14ac:dyDescent="0.25"/>
  <cols>
    <col min="3" max="3" width="18.5703125" customWidth="1"/>
    <col min="4" max="4" width="29.5703125" customWidth="1"/>
    <col min="5" max="5" width="4.140625" customWidth="1"/>
    <col min="6" max="6" width="38.7109375" customWidth="1"/>
    <col min="7" max="7" width="57.7109375" customWidth="1"/>
    <col min="8" max="8" width="8.42578125" customWidth="1"/>
    <col min="9" max="9" width="9.42578125" customWidth="1"/>
    <col min="10" max="10" width="8.42578125" customWidth="1"/>
    <col min="11" max="11" width="8.85546875" customWidth="1"/>
    <col min="12" max="12" width="38" customWidth="1"/>
    <col min="13" max="13" width="18.85546875" customWidth="1"/>
    <col min="14" max="14" width="19.140625" customWidth="1"/>
    <col min="18" max="18" width="17.140625" customWidth="1"/>
    <col min="19" max="19" width="29.7109375" customWidth="1"/>
    <col min="20" max="20" width="27.7109375" customWidth="1"/>
    <col min="21" max="21" width="20.7109375" customWidth="1"/>
    <col min="22" max="22" width="25" customWidth="1"/>
  </cols>
  <sheetData>
    <row r="1" spans="1:22" x14ac:dyDescent="0.25">
      <c r="A1" s="135"/>
      <c r="B1" s="135"/>
      <c r="C1" s="135"/>
      <c r="D1" s="135"/>
      <c r="E1" s="135"/>
      <c r="F1" s="135"/>
      <c r="G1" s="135"/>
      <c r="H1" s="135"/>
      <c r="I1" s="135"/>
      <c r="J1" s="135"/>
      <c r="K1" s="135"/>
      <c r="L1" s="135"/>
      <c r="M1" s="135"/>
      <c r="N1" s="135"/>
      <c r="O1" s="135"/>
      <c r="P1" s="135"/>
      <c r="Q1" s="135"/>
      <c r="R1" s="135"/>
      <c r="S1" s="135"/>
      <c r="T1" s="135"/>
    </row>
    <row r="2" spans="1:22" ht="15.75" thickBot="1" x14ac:dyDescent="0.3">
      <c r="A2" s="135"/>
      <c r="B2" s="135"/>
      <c r="C2" s="135"/>
      <c r="D2" s="135"/>
      <c r="E2" s="135"/>
      <c r="F2" s="135"/>
      <c r="G2" s="135"/>
      <c r="H2" s="135"/>
      <c r="I2" s="135"/>
      <c r="J2" s="135"/>
      <c r="K2" s="135"/>
      <c r="L2" s="135"/>
      <c r="M2" s="135"/>
      <c r="N2" s="135"/>
      <c r="O2" s="135"/>
      <c r="P2" s="135"/>
      <c r="Q2" s="135"/>
      <c r="R2" s="135"/>
      <c r="S2" s="135"/>
      <c r="T2" s="135"/>
    </row>
    <row r="3" spans="1:22" ht="34.5" customHeight="1" thickBot="1" x14ac:dyDescent="0.3">
      <c r="A3" s="643"/>
      <c r="B3" s="644"/>
      <c r="C3" s="644"/>
      <c r="D3" s="644"/>
      <c r="E3" s="645"/>
      <c r="F3" s="1610" t="s">
        <v>981</v>
      </c>
      <c r="G3" s="1611"/>
      <c r="H3" s="1611"/>
      <c r="I3" s="1611"/>
      <c r="J3" s="1611"/>
      <c r="K3" s="1611"/>
      <c r="L3" s="1611"/>
      <c r="M3" s="1611"/>
      <c r="N3" s="1611"/>
      <c r="O3" s="1611"/>
      <c r="P3" s="1611"/>
      <c r="Q3" s="1611"/>
      <c r="R3" s="1611"/>
      <c r="S3" s="1611"/>
      <c r="T3" s="1611"/>
      <c r="U3" s="1612"/>
      <c r="V3" s="510" t="s">
        <v>169</v>
      </c>
    </row>
    <row r="4" spans="1:22" ht="33" customHeight="1" thickBot="1" x14ac:dyDescent="0.3">
      <c r="A4" s="646"/>
      <c r="B4" s="647"/>
      <c r="C4" s="647"/>
      <c r="D4" s="647"/>
      <c r="E4" s="648"/>
      <c r="F4" s="1613" t="s">
        <v>2</v>
      </c>
      <c r="G4" s="1614"/>
      <c r="H4" s="1614"/>
      <c r="I4" s="1614"/>
      <c r="J4" s="1614"/>
      <c r="K4" s="1614"/>
      <c r="L4" s="1614"/>
      <c r="M4" s="1614"/>
      <c r="N4" s="1614"/>
      <c r="O4" s="1614"/>
      <c r="P4" s="1614"/>
      <c r="Q4" s="1614"/>
      <c r="R4" s="1614"/>
      <c r="S4" s="1614"/>
      <c r="T4" s="1614"/>
      <c r="U4" s="1615"/>
      <c r="V4" s="511" t="s">
        <v>982</v>
      </c>
    </row>
    <row r="5" spans="1:22" ht="65.25" customHeight="1" thickBot="1" x14ac:dyDescent="0.3">
      <c r="A5" s="649"/>
      <c r="B5" s="650"/>
      <c r="C5" s="650"/>
      <c r="D5" s="650"/>
      <c r="E5" s="651"/>
      <c r="F5" s="903"/>
      <c r="G5" s="904"/>
      <c r="H5" s="904"/>
      <c r="I5" s="904"/>
      <c r="J5" s="904"/>
      <c r="K5" s="904"/>
      <c r="L5" s="904"/>
      <c r="M5" s="904"/>
      <c r="N5" s="904"/>
      <c r="O5" s="904"/>
      <c r="P5" s="904"/>
      <c r="Q5" s="904"/>
      <c r="R5" s="904"/>
      <c r="S5" s="904"/>
      <c r="T5" s="904"/>
      <c r="U5" s="905"/>
      <c r="V5" s="512" t="s">
        <v>4</v>
      </c>
    </row>
    <row r="6" spans="1:22" x14ac:dyDescent="0.25">
      <c r="A6" s="135"/>
      <c r="B6" s="135"/>
      <c r="C6" s="135"/>
      <c r="D6" s="135"/>
      <c r="E6" s="135"/>
      <c r="F6" s="135"/>
      <c r="G6" s="135"/>
      <c r="H6" s="135"/>
      <c r="I6" s="135"/>
      <c r="J6" s="134"/>
      <c r="K6" s="134"/>
      <c r="L6" s="139"/>
      <c r="M6" s="139"/>
      <c r="N6" s="139"/>
      <c r="O6" s="139"/>
      <c r="P6" s="139"/>
      <c r="Q6" s="139"/>
      <c r="R6" s="139"/>
      <c r="S6" s="139"/>
      <c r="T6" s="139"/>
    </row>
    <row r="7" spans="1:22" ht="18.75" x14ac:dyDescent="0.3">
      <c r="A7" s="1044" t="s">
        <v>983</v>
      </c>
      <c r="B7" s="1044"/>
      <c r="C7" s="1044"/>
      <c r="D7" s="1044"/>
      <c r="E7" s="1044"/>
      <c r="F7" s="632" t="s">
        <v>984</v>
      </c>
      <c r="G7" s="633"/>
      <c r="H7" s="633"/>
      <c r="I7" s="633"/>
      <c r="J7" s="633"/>
      <c r="K7" s="633"/>
      <c r="L7" s="633"/>
      <c r="M7" s="634"/>
      <c r="N7" s="139"/>
      <c r="O7" s="139"/>
      <c r="P7" s="139"/>
      <c r="Q7" s="139"/>
      <c r="R7" s="139"/>
      <c r="S7" s="139"/>
      <c r="T7" s="139"/>
    </row>
    <row r="8" spans="1:22" ht="18.75" x14ac:dyDescent="0.3">
      <c r="A8" s="1044" t="s">
        <v>985</v>
      </c>
      <c r="B8" s="1044"/>
      <c r="C8" s="1044"/>
      <c r="D8" s="1044"/>
      <c r="E8" s="1044"/>
      <c r="F8" s="632">
        <v>2026</v>
      </c>
      <c r="G8" s="633"/>
      <c r="H8" s="633"/>
      <c r="I8" s="633"/>
      <c r="J8" s="633"/>
      <c r="K8" s="633"/>
      <c r="L8" s="633"/>
      <c r="M8" s="634"/>
      <c r="N8" s="139"/>
      <c r="O8" s="139"/>
      <c r="P8" s="139"/>
      <c r="Q8" s="139"/>
      <c r="R8" s="139"/>
      <c r="S8" s="139"/>
      <c r="T8" s="139"/>
    </row>
    <row r="9" spans="1:22" ht="18.75" x14ac:dyDescent="0.3">
      <c r="A9" s="1044" t="s">
        <v>986</v>
      </c>
      <c r="B9" s="1044"/>
      <c r="C9" s="1044"/>
      <c r="D9" s="1044"/>
      <c r="E9" s="1044"/>
      <c r="F9" s="632" t="s">
        <v>987</v>
      </c>
      <c r="G9" s="633"/>
      <c r="H9" s="633"/>
      <c r="I9" s="633"/>
      <c r="J9" s="633"/>
      <c r="K9" s="633"/>
      <c r="L9" s="633"/>
      <c r="M9" s="634"/>
      <c r="N9" s="139"/>
      <c r="O9" s="139"/>
      <c r="P9" s="139"/>
      <c r="Q9" s="139"/>
      <c r="R9" s="139"/>
      <c r="S9" s="139"/>
      <c r="T9" s="139"/>
    </row>
    <row r="10" spans="1:22" ht="18.75" x14ac:dyDescent="0.3">
      <c r="A10" s="1044" t="s">
        <v>988</v>
      </c>
      <c r="B10" s="1044"/>
      <c r="C10" s="1044"/>
      <c r="D10" s="1044"/>
      <c r="E10" s="1044"/>
      <c r="F10" s="632" t="s">
        <v>766</v>
      </c>
      <c r="G10" s="633"/>
      <c r="H10" s="633"/>
      <c r="I10" s="633"/>
      <c r="J10" s="633"/>
      <c r="K10" s="633"/>
      <c r="L10" s="633"/>
      <c r="M10" s="634"/>
      <c r="N10" s="139"/>
      <c r="O10" s="139"/>
      <c r="P10" s="139"/>
      <c r="Q10" s="139"/>
      <c r="R10" s="139"/>
      <c r="S10" s="139"/>
      <c r="T10" s="139"/>
    </row>
    <row r="11" spans="1:22" ht="15.75" thickBot="1" x14ac:dyDescent="0.3">
      <c r="A11" s="140"/>
      <c r="B11" s="140"/>
      <c r="C11" s="140"/>
      <c r="D11" s="140"/>
      <c r="E11" s="140"/>
      <c r="F11" s="1616"/>
      <c r="G11" s="1617"/>
      <c r="H11" s="1617"/>
      <c r="I11" s="1617"/>
      <c r="J11" s="1617"/>
      <c r="K11" s="1617"/>
      <c r="L11" s="1617"/>
      <c r="M11" s="1618"/>
      <c r="N11" s="139"/>
      <c r="O11" s="139"/>
      <c r="P11" s="139"/>
      <c r="Q11" s="139"/>
      <c r="R11" s="139"/>
      <c r="S11" s="139"/>
      <c r="T11" s="139"/>
    </row>
    <row r="12" spans="1:22" ht="32.25" thickBot="1" x14ac:dyDescent="0.55000000000000004">
      <c r="A12" s="635" t="s">
        <v>12</v>
      </c>
      <c r="B12" s="636"/>
      <c r="C12" s="636"/>
      <c r="D12" s="636"/>
      <c r="E12" s="636"/>
      <c r="F12" s="636"/>
      <c r="G12" s="636"/>
      <c r="H12" s="636"/>
      <c r="I12" s="636"/>
      <c r="J12" s="636"/>
      <c r="K12" s="636"/>
      <c r="L12" s="636"/>
      <c r="M12" s="636"/>
      <c r="N12" s="636"/>
      <c r="O12" s="636"/>
      <c r="P12" s="636"/>
      <c r="Q12" s="636"/>
      <c r="R12" s="636"/>
      <c r="S12" s="636"/>
      <c r="T12" s="636"/>
      <c r="U12" s="636"/>
      <c r="V12" s="637"/>
    </row>
    <row r="13" spans="1:22" ht="16.5" thickBot="1" x14ac:dyDescent="0.3">
      <c r="A13" s="6"/>
      <c r="B13" s="7"/>
      <c r="C13" s="7"/>
      <c r="D13" s="7"/>
      <c r="E13" s="7"/>
      <c r="F13" s="7"/>
      <c r="G13" s="7"/>
      <c r="H13" s="7"/>
      <c r="I13" s="7"/>
      <c r="J13" s="7"/>
      <c r="K13" s="7"/>
      <c r="L13" s="7"/>
      <c r="M13" s="7"/>
      <c r="N13" s="7"/>
      <c r="O13" s="7"/>
      <c r="P13" s="7"/>
      <c r="Q13" s="513"/>
      <c r="R13" s="513"/>
      <c r="S13" s="513"/>
      <c r="T13" s="513"/>
      <c r="U13" s="513"/>
      <c r="V13" s="514"/>
    </row>
    <row r="14" spans="1:22" ht="27" thickBot="1" x14ac:dyDescent="0.3">
      <c r="A14" s="638" t="s">
        <v>13</v>
      </c>
      <c r="B14" s="639"/>
      <c r="C14" s="639"/>
      <c r="D14" s="639"/>
      <c r="E14" s="639"/>
      <c r="F14" s="639"/>
      <c r="G14" s="639"/>
      <c r="H14" s="639"/>
      <c r="I14" s="639"/>
      <c r="J14" s="639"/>
      <c r="K14" s="639"/>
      <c r="L14" s="640"/>
      <c r="M14" s="1030" t="s">
        <v>14</v>
      </c>
      <c r="N14" s="641"/>
      <c r="O14" s="641"/>
      <c r="P14" s="641"/>
      <c r="Q14" s="641"/>
      <c r="R14" s="641"/>
      <c r="S14" s="641"/>
      <c r="T14" s="641"/>
      <c r="U14" s="641"/>
      <c r="V14" s="642"/>
    </row>
    <row r="15" spans="1:22" ht="30.75" customHeight="1" thickBot="1" x14ac:dyDescent="0.3">
      <c r="A15" s="613" t="s">
        <v>15</v>
      </c>
      <c r="B15" s="1606" t="s">
        <v>989</v>
      </c>
      <c r="C15" s="1607"/>
      <c r="D15" s="1606" t="s">
        <v>990</v>
      </c>
      <c r="E15" s="1607"/>
      <c r="F15" s="613" t="s">
        <v>18</v>
      </c>
      <c r="G15" s="617" t="s">
        <v>19</v>
      </c>
      <c r="H15" s="619" t="s">
        <v>20</v>
      </c>
      <c r="I15" s="620"/>
      <c r="J15" s="620"/>
      <c r="K15" s="621"/>
      <c r="L15" s="604" t="s">
        <v>21</v>
      </c>
      <c r="M15" s="604" t="s">
        <v>22</v>
      </c>
      <c r="N15" s="604" t="s">
        <v>23</v>
      </c>
      <c r="O15" s="606" t="s">
        <v>24</v>
      </c>
      <c r="P15" s="608" t="s">
        <v>25</v>
      </c>
      <c r="Q15" s="609"/>
      <c r="R15" s="610"/>
      <c r="S15" s="611" t="s">
        <v>81</v>
      </c>
      <c r="T15" s="622" t="s">
        <v>27</v>
      </c>
      <c r="U15" s="145" t="s">
        <v>28</v>
      </c>
      <c r="V15" s="624" t="s">
        <v>29</v>
      </c>
    </row>
    <row r="16" spans="1:22" ht="27" customHeight="1" thickBot="1" x14ac:dyDescent="0.3">
      <c r="A16" s="614"/>
      <c r="B16" s="1608"/>
      <c r="C16" s="1609"/>
      <c r="D16" s="1608"/>
      <c r="E16" s="1609"/>
      <c r="F16" s="614"/>
      <c r="G16" s="618"/>
      <c r="H16" s="147" t="s">
        <v>30</v>
      </c>
      <c r="I16" s="147" t="s">
        <v>31</v>
      </c>
      <c r="J16" s="147" t="s">
        <v>32</v>
      </c>
      <c r="K16" s="147" t="s">
        <v>33</v>
      </c>
      <c r="L16" s="605"/>
      <c r="M16" s="605"/>
      <c r="N16" s="605"/>
      <c r="O16" s="607"/>
      <c r="P16" s="148" t="s">
        <v>34</v>
      </c>
      <c r="Q16" s="149" t="s">
        <v>35</v>
      </c>
      <c r="R16" s="150" t="s">
        <v>36</v>
      </c>
      <c r="S16" s="612"/>
      <c r="T16" s="623"/>
      <c r="U16" s="151"/>
      <c r="V16" s="625"/>
    </row>
    <row r="17" spans="1:22" ht="15.75" customHeight="1" thickBot="1" x14ac:dyDescent="0.3">
      <c r="A17" s="515"/>
      <c r="B17" s="1602"/>
      <c r="C17" s="1603"/>
      <c r="D17" s="643"/>
      <c r="E17" s="645"/>
      <c r="F17" s="515"/>
      <c r="G17" s="516"/>
      <c r="H17" s="516"/>
      <c r="I17" s="516"/>
      <c r="J17" s="516"/>
      <c r="K17" s="516"/>
      <c r="L17" s="516"/>
      <c r="M17" s="516"/>
      <c r="N17" s="517"/>
      <c r="O17" s="516"/>
      <c r="P17" s="518"/>
      <c r="Q17" s="518"/>
      <c r="R17" s="518"/>
      <c r="S17" s="516"/>
      <c r="T17" s="516"/>
      <c r="U17" s="516"/>
      <c r="V17" s="519"/>
    </row>
    <row r="18" spans="1:22" ht="58.5" thickBot="1" x14ac:dyDescent="0.3">
      <c r="A18" s="1604">
        <v>1</v>
      </c>
      <c r="B18" s="598" t="s">
        <v>991</v>
      </c>
      <c r="C18" s="598"/>
      <c r="D18" s="598" t="s">
        <v>992</v>
      </c>
      <c r="E18" s="598"/>
      <c r="F18" s="598" t="s">
        <v>993</v>
      </c>
      <c r="G18" s="520" t="s">
        <v>994</v>
      </c>
      <c r="H18" s="521">
        <v>32</v>
      </c>
      <c r="I18" s="522"/>
      <c r="J18" s="523"/>
      <c r="K18" s="523"/>
      <c r="L18" s="155" t="s">
        <v>995</v>
      </c>
      <c r="M18" s="524">
        <v>13027441</v>
      </c>
      <c r="N18" s="524">
        <v>12107262.060000001</v>
      </c>
      <c r="O18" s="525">
        <v>31</v>
      </c>
      <c r="P18" s="525">
        <f>IF(O18&lt;1,O18-AVERAGE(H18:K18),O18-(SUM(H18:K18)))</f>
        <v>-1</v>
      </c>
      <c r="Q18" s="154">
        <f>AVERAGE(H18:K18)/O18</f>
        <v>1.032258064516129</v>
      </c>
      <c r="R18" s="526" t="str">
        <f>IF(Q18&lt;=X$17,"T",IF(Q18&lt;$Y$17,"R",IF(Q18&gt;=$Y$17,"P")))</f>
        <v>P</v>
      </c>
      <c r="S18" s="527">
        <f>N18/M18</f>
        <v>0.92936610190750435</v>
      </c>
      <c r="T18" s="1599" t="s">
        <v>996</v>
      </c>
      <c r="U18" s="598" t="s">
        <v>997</v>
      </c>
      <c r="V18" s="912" t="s">
        <v>998</v>
      </c>
    </row>
    <row r="19" spans="1:22" ht="43.5" thickBot="1" x14ac:dyDescent="0.3">
      <c r="A19" s="1605"/>
      <c r="B19" s="599"/>
      <c r="C19" s="599"/>
      <c r="D19" s="599"/>
      <c r="E19" s="599"/>
      <c r="F19" s="599"/>
      <c r="G19" s="528" t="s">
        <v>999</v>
      </c>
      <c r="H19" s="529">
        <v>4</v>
      </c>
      <c r="I19" s="530"/>
      <c r="J19" s="529"/>
      <c r="K19" s="529"/>
      <c r="L19" s="156" t="s">
        <v>1000</v>
      </c>
      <c r="M19" s="531"/>
      <c r="N19" s="532"/>
      <c r="O19" s="533">
        <v>3</v>
      </c>
      <c r="P19" s="533">
        <f>IF(O19&lt;1,O19-AVERAGE(H19:K19),O19-(SUM(H19:K19)))</f>
        <v>-1</v>
      </c>
      <c r="Q19" s="154">
        <f t="shared" ref="Q19:Q29" si="0">AVERAGE(H19:K19)/O19</f>
        <v>1.3333333333333333</v>
      </c>
      <c r="R19" s="534" t="str">
        <f t="shared" ref="R19:R29" si="1">IF(Q19&lt;=X$17,"T",IF(Q19&lt;$Y$17,"R",IF(Q19&gt;=$Y$17,"P")))</f>
        <v>P</v>
      </c>
      <c r="S19" s="535"/>
      <c r="T19" s="1600"/>
      <c r="U19" s="599"/>
      <c r="V19" s="913"/>
    </row>
    <row r="20" spans="1:22" ht="58.5" thickBot="1" x14ac:dyDescent="0.3">
      <c r="A20" s="1605"/>
      <c r="B20" s="599"/>
      <c r="C20" s="599"/>
      <c r="D20" s="599"/>
      <c r="E20" s="599"/>
      <c r="F20" s="599"/>
      <c r="G20" s="528" t="s">
        <v>1001</v>
      </c>
      <c r="H20" s="536">
        <v>32</v>
      </c>
      <c r="I20" s="530"/>
      <c r="J20" s="529"/>
      <c r="K20" s="529"/>
      <c r="L20" s="156" t="s">
        <v>1002</v>
      </c>
      <c r="M20" s="531"/>
      <c r="N20" s="532"/>
      <c r="O20" s="533">
        <v>31</v>
      </c>
      <c r="P20" s="533">
        <v>0</v>
      </c>
      <c r="Q20" s="154">
        <f t="shared" si="0"/>
        <v>1.032258064516129</v>
      </c>
      <c r="R20" s="534" t="str">
        <f t="shared" si="1"/>
        <v>P</v>
      </c>
      <c r="S20" s="535"/>
      <c r="T20" s="1600"/>
      <c r="U20" s="599"/>
      <c r="V20" s="913"/>
    </row>
    <row r="21" spans="1:22" ht="57.75" thickBot="1" x14ac:dyDescent="0.3">
      <c r="A21" s="1605"/>
      <c r="B21" s="599"/>
      <c r="C21" s="599"/>
      <c r="D21" s="599"/>
      <c r="E21" s="599"/>
      <c r="F21" s="599"/>
      <c r="G21" s="528" t="s">
        <v>1003</v>
      </c>
      <c r="H21" s="537">
        <v>1</v>
      </c>
      <c r="I21" s="537"/>
      <c r="J21" s="537"/>
      <c r="K21" s="537"/>
      <c r="L21" s="156" t="s">
        <v>1004</v>
      </c>
      <c r="M21" s="532"/>
      <c r="N21" s="532"/>
      <c r="O21" s="537">
        <v>1</v>
      </c>
      <c r="P21" s="538">
        <f t="shared" ref="P21:P29" si="2">IF(O21&lt;1,O21-AVERAGE(H21:K21),O21-(SUM(H21:K21)))</f>
        <v>0</v>
      </c>
      <c r="Q21" s="154">
        <f t="shared" si="0"/>
        <v>1</v>
      </c>
      <c r="R21" s="534" t="str">
        <f t="shared" si="1"/>
        <v>P</v>
      </c>
      <c r="S21" s="535"/>
      <c r="T21" s="1600"/>
      <c r="U21" s="599"/>
      <c r="V21" s="913"/>
    </row>
    <row r="22" spans="1:22" ht="30" thickBot="1" x14ac:dyDescent="0.3">
      <c r="A22" s="1605"/>
      <c r="B22" s="599"/>
      <c r="C22" s="599"/>
      <c r="D22" s="599"/>
      <c r="E22" s="599"/>
      <c r="F22" s="599"/>
      <c r="G22" s="539" t="s">
        <v>1005</v>
      </c>
      <c r="H22" s="537">
        <v>1</v>
      </c>
      <c r="I22" s="537"/>
      <c r="J22" s="537"/>
      <c r="K22" s="537"/>
      <c r="L22" s="540" t="s">
        <v>1006</v>
      </c>
      <c r="M22" s="541"/>
      <c r="N22" s="541"/>
      <c r="O22" s="537">
        <v>1</v>
      </c>
      <c r="P22" s="542">
        <f t="shared" si="2"/>
        <v>0</v>
      </c>
      <c r="Q22" s="154">
        <f t="shared" si="0"/>
        <v>1</v>
      </c>
      <c r="R22" s="534" t="str">
        <f t="shared" si="1"/>
        <v>P</v>
      </c>
      <c r="S22" s="543"/>
      <c r="T22" s="1600" t="s">
        <v>521</v>
      </c>
      <c r="U22" s="599"/>
      <c r="V22" s="913" t="s">
        <v>1007</v>
      </c>
    </row>
    <row r="23" spans="1:22" ht="57.75" thickBot="1" x14ac:dyDescent="0.3">
      <c r="A23" s="1605"/>
      <c r="B23" s="599"/>
      <c r="C23" s="599"/>
      <c r="D23" s="599"/>
      <c r="E23" s="599"/>
      <c r="F23" s="599"/>
      <c r="G23" s="528" t="s">
        <v>1008</v>
      </c>
      <c r="H23" s="544">
        <v>1</v>
      </c>
      <c r="I23" s="530"/>
      <c r="J23" s="529"/>
      <c r="K23" s="529"/>
      <c r="L23" s="156" t="s">
        <v>1009</v>
      </c>
      <c r="M23" s="532"/>
      <c r="N23" s="532"/>
      <c r="O23" s="533">
        <v>3</v>
      </c>
      <c r="P23" s="533">
        <f t="shared" si="2"/>
        <v>2</v>
      </c>
      <c r="Q23" s="154">
        <f t="shared" si="0"/>
        <v>0.33333333333333331</v>
      </c>
      <c r="R23" s="534" t="str">
        <f t="shared" si="1"/>
        <v>P</v>
      </c>
      <c r="S23" s="535"/>
      <c r="T23" s="1600"/>
      <c r="U23" s="599"/>
      <c r="V23" s="913"/>
    </row>
    <row r="24" spans="1:22" ht="44.25" thickBot="1" x14ac:dyDescent="0.3">
      <c r="A24" s="1605"/>
      <c r="B24" s="599"/>
      <c r="C24" s="599"/>
      <c r="D24" s="599"/>
      <c r="E24" s="599"/>
      <c r="F24" s="599"/>
      <c r="G24" s="528" t="s">
        <v>1010</v>
      </c>
      <c r="H24" s="545">
        <v>1</v>
      </c>
      <c r="I24" s="537"/>
      <c r="J24" s="537"/>
      <c r="K24" s="537"/>
      <c r="L24" s="156" t="s">
        <v>1011</v>
      </c>
      <c r="M24" s="532"/>
      <c r="N24" s="532"/>
      <c r="O24" s="537">
        <v>1</v>
      </c>
      <c r="P24" s="533">
        <f t="shared" si="2"/>
        <v>0</v>
      </c>
      <c r="Q24" s="154">
        <f t="shared" si="0"/>
        <v>1</v>
      </c>
      <c r="R24" s="534" t="str">
        <f t="shared" si="1"/>
        <v>P</v>
      </c>
      <c r="S24" s="535"/>
      <c r="T24" s="1600"/>
      <c r="U24" s="599"/>
      <c r="V24" s="913"/>
    </row>
    <row r="25" spans="1:22" ht="57.75" thickBot="1" x14ac:dyDescent="0.3">
      <c r="A25" s="1605"/>
      <c r="B25" s="599"/>
      <c r="C25" s="599"/>
      <c r="D25" s="599"/>
      <c r="E25" s="599"/>
      <c r="F25" s="599"/>
      <c r="G25" s="539" t="s">
        <v>1012</v>
      </c>
      <c r="H25" s="545">
        <v>1</v>
      </c>
      <c r="I25" s="537"/>
      <c r="J25" s="537"/>
      <c r="K25" s="537"/>
      <c r="L25" s="156" t="s">
        <v>1013</v>
      </c>
      <c r="M25" s="532"/>
      <c r="N25" s="532"/>
      <c r="O25" s="537">
        <v>1</v>
      </c>
      <c r="P25" s="533">
        <f t="shared" si="2"/>
        <v>0</v>
      </c>
      <c r="Q25" s="154">
        <f t="shared" si="0"/>
        <v>1</v>
      </c>
      <c r="R25" s="534" t="str">
        <f t="shared" si="1"/>
        <v>P</v>
      </c>
      <c r="S25" s="535"/>
      <c r="T25" s="1600"/>
      <c r="U25" s="599"/>
      <c r="V25" s="913"/>
    </row>
    <row r="26" spans="1:22" ht="72" thickBot="1" x14ac:dyDescent="0.3">
      <c r="A26" s="1605"/>
      <c r="B26" s="599"/>
      <c r="C26" s="599"/>
      <c r="D26" s="599"/>
      <c r="E26" s="599"/>
      <c r="F26" s="599"/>
      <c r="G26" s="528" t="s">
        <v>1014</v>
      </c>
      <c r="H26" s="537">
        <v>1</v>
      </c>
      <c r="I26" s="537"/>
      <c r="J26" s="537"/>
      <c r="K26" s="537"/>
      <c r="L26" s="156" t="s">
        <v>1015</v>
      </c>
      <c r="M26" s="541"/>
      <c r="N26" s="541"/>
      <c r="O26" s="537">
        <v>1</v>
      </c>
      <c r="P26" s="533">
        <f t="shared" si="2"/>
        <v>0</v>
      </c>
      <c r="Q26" s="154">
        <f t="shared" si="0"/>
        <v>1</v>
      </c>
      <c r="R26" s="534" t="str">
        <f t="shared" si="1"/>
        <v>P</v>
      </c>
      <c r="S26" s="543"/>
      <c r="T26" s="1600"/>
      <c r="U26" s="599"/>
      <c r="V26" s="913"/>
    </row>
    <row r="27" spans="1:22" ht="43.5" thickBot="1" x14ac:dyDescent="0.3">
      <c r="A27" s="1605"/>
      <c r="B27" s="599"/>
      <c r="C27" s="599"/>
      <c r="D27" s="599"/>
      <c r="E27" s="599"/>
      <c r="F27" s="1601" t="s">
        <v>1066</v>
      </c>
      <c r="G27" s="528" t="s">
        <v>1016</v>
      </c>
      <c r="H27" s="529">
        <v>3</v>
      </c>
      <c r="I27" s="530"/>
      <c r="J27" s="529"/>
      <c r="K27" s="529"/>
      <c r="L27" s="156" t="s">
        <v>1017</v>
      </c>
      <c r="M27" s="532"/>
      <c r="N27" s="532"/>
      <c r="O27" s="533">
        <v>3</v>
      </c>
      <c r="P27" s="533">
        <f t="shared" si="2"/>
        <v>0</v>
      </c>
      <c r="Q27" s="154">
        <f t="shared" si="0"/>
        <v>1</v>
      </c>
      <c r="R27" s="534" t="str">
        <f t="shared" si="1"/>
        <v>P</v>
      </c>
      <c r="S27" s="535"/>
      <c r="T27" s="1600" t="s">
        <v>534</v>
      </c>
      <c r="U27" s="599"/>
      <c r="V27" s="913" t="s">
        <v>536</v>
      </c>
    </row>
    <row r="28" spans="1:22" ht="57.75" thickBot="1" x14ac:dyDescent="0.3">
      <c r="A28" s="1605"/>
      <c r="B28" s="599"/>
      <c r="C28" s="599"/>
      <c r="D28" s="599"/>
      <c r="E28" s="599"/>
      <c r="F28" s="599"/>
      <c r="G28" s="528" t="s">
        <v>1018</v>
      </c>
      <c r="H28" s="537">
        <v>1</v>
      </c>
      <c r="I28" s="537"/>
      <c r="J28" s="537"/>
      <c r="K28" s="537"/>
      <c r="L28" s="156" t="s">
        <v>1019</v>
      </c>
      <c r="M28" s="532"/>
      <c r="N28" s="532"/>
      <c r="O28" s="537">
        <v>1</v>
      </c>
      <c r="P28" s="538">
        <f t="shared" si="2"/>
        <v>0</v>
      </c>
      <c r="Q28" s="154">
        <f t="shared" si="0"/>
        <v>1</v>
      </c>
      <c r="R28" s="534" t="str">
        <f t="shared" si="1"/>
        <v>P</v>
      </c>
      <c r="S28" s="535"/>
      <c r="T28" s="1600"/>
      <c r="U28" s="599"/>
      <c r="V28" s="913"/>
    </row>
    <row r="29" spans="1:22" ht="42.75" x14ac:dyDescent="0.25">
      <c r="A29" s="1605"/>
      <c r="B29" s="599"/>
      <c r="C29" s="599"/>
      <c r="D29" s="599"/>
      <c r="E29" s="599"/>
      <c r="F29" s="599"/>
      <c r="G29" s="528" t="s">
        <v>1020</v>
      </c>
      <c r="H29" s="537">
        <v>1</v>
      </c>
      <c r="I29" s="537"/>
      <c r="J29" s="537"/>
      <c r="K29" s="537"/>
      <c r="L29" s="156" t="s">
        <v>1021</v>
      </c>
      <c r="M29" s="532"/>
      <c r="N29" s="532"/>
      <c r="O29" s="537">
        <v>1</v>
      </c>
      <c r="P29" s="533">
        <f t="shared" si="2"/>
        <v>0</v>
      </c>
      <c r="Q29" s="154">
        <f t="shared" si="0"/>
        <v>1</v>
      </c>
      <c r="R29" s="534" t="str">
        <f t="shared" si="1"/>
        <v>P</v>
      </c>
      <c r="S29" s="535"/>
      <c r="T29" s="1600"/>
      <c r="U29" s="599"/>
      <c r="V29" s="913"/>
    </row>
    <row r="31" spans="1:22" ht="15.75" x14ac:dyDescent="0.25">
      <c r="A31" s="454" t="s">
        <v>78</v>
      </c>
      <c r="B31" s="454"/>
      <c r="C31" s="454"/>
      <c r="D31" s="454"/>
      <c r="E31" s="383"/>
      <c r="F31" s="383"/>
      <c r="G31" s="383"/>
      <c r="H31" s="383"/>
      <c r="I31" s="383"/>
      <c r="J31" s="383"/>
      <c r="K31" s="383"/>
      <c r="L31" s="383"/>
      <c r="M31" s="383"/>
      <c r="N31" s="383"/>
      <c r="O31" s="383"/>
      <c r="P31" s="383"/>
      <c r="Q31" s="383"/>
      <c r="R31" s="383"/>
      <c r="S31" s="383"/>
      <c r="T31" s="383"/>
    </row>
    <row r="32" spans="1:22" ht="15.75" x14ac:dyDescent="0.25">
      <c r="A32" s="1598"/>
      <c r="B32" s="1598"/>
      <c r="C32" s="1598"/>
      <c r="D32" s="1598"/>
      <c r="E32" s="1598"/>
      <c r="F32" s="1598"/>
      <c r="G32" s="1598"/>
      <c r="H32" s="1598"/>
      <c r="I32" s="1598"/>
      <c r="J32" s="1598"/>
      <c r="K32" s="1598"/>
      <c r="L32" s="1598"/>
      <c r="M32" s="1598"/>
      <c r="N32" s="1598"/>
      <c r="O32" s="1598"/>
      <c r="P32" s="1598"/>
      <c r="Q32" s="1598"/>
      <c r="R32" s="1598"/>
      <c r="S32" s="1598"/>
      <c r="T32" s="1598"/>
      <c r="U32" s="1598"/>
      <c r="V32" s="1598"/>
    </row>
    <row r="33" spans="1:22" ht="15.75" x14ac:dyDescent="0.25">
      <c r="A33" s="1598"/>
      <c r="B33" s="1598"/>
      <c r="C33" s="1598"/>
      <c r="D33" s="1598"/>
      <c r="E33" s="1598"/>
      <c r="F33" s="1598"/>
      <c r="G33" s="1598"/>
      <c r="H33" s="1598"/>
      <c r="I33" s="1598"/>
      <c r="J33" s="1598"/>
      <c r="K33" s="1598"/>
      <c r="L33" s="1598"/>
      <c r="M33" s="1598"/>
      <c r="N33" s="1598"/>
      <c r="O33" s="1598"/>
      <c r="P33" s="1598"/>
      <c r="Q33" s="1598"/>
      <c r="R33" s="1598"/>
      <c r="S33" s="1598"/>
      <c r="T33" s="1598"/>
      <c r="U33" s="1598"/>
      <c r="V33" s="1598"/>
    </row>
    <row r="34" spans="1:22" ht="15.75" x14ac:dyDescent="0.25">
      <c r="A34" s="1598"/>
      <c r="B34" s="1598"/>
      <c r="C34" s="1598"/>
      <c r="D34" s="1598"/>
      <c r="E34" s="1598"/>
      <c r="F34" s="1598"/>
      <c r="G34" s="1598"/>
      <c r="H34" s="1598"/>
      <c r="I34" s="1598"/>
      <c r="J34" s="1598"/>
      <c r="K34" s="1598"/>
      <c r="L34" s="1598"/>
      <c r="M34" s="1598"/>
      <c r="N34" s="1598"/>
      <c r="O34" s="1598"/>
      <c r="P34" s="1598"/>
      <c r="Q34" s="1598"/>
      <c r="R34" s="1598"/>
      <c r="S34" s="1598"/>
      <c r="T34" s="1598"/>
      <c r="U34" s="1598"/>
      <c r="V34" s="1598"/>
    </row>
    <row r="35" spans="1:22" ht="15.75" x14ac:dyDescent="0.25">
      <c r="A35" s="1598"/>
      <c r="B35" s="1598"/>
      <c r="C35" s="1598"/>
      <c r="D35" s="1598"/>
      <c r="E35" s="1598"/>
      <c r="F35" s="1598"/>
      <c r="G35" s="1598"/>
      <c r="H35" s="1598"/>
      <c r="I35" s="1598"/>
      <c r="J35" s="1598"/>
      <c r="K35" s="1598"/>
      <c r="L35" s="1598"/>
      <c r="M35" s="1598"/>
      <c r="N35" s="1598"/>
      <c r="O35" s="1598"/>
      <c r="P35" s="1598"/>
      <c r="Q35" s="1598"/>
      <c r="R35" s="1598"/>
      <c r="S35" s="1598"/>
      <c r="T35" s="1598"/>
      <c r="U35" s="1598"/>
      <c r="V35" s="1598"/>
    </row>
    <row r="36" spans="1:22" ht="15.75" x14ac:dyDescent="0.25">
      <c r="A36" s="1598"/>
      <c r="B36" s="1598"/>
      <c r="C36" s="1598"/>
      <c r="D36" s="1598"/>
      <c r="E36" s="1598"/>
      <c r="F36" s="1598"/>
      <c r="G36" s="1598"/>
      <c r="H36" s="1598"/>
      <c r="I36" s="1598"/>
      <c r="J36" s="1598"/>
      <c r="K36" s="1598"/>
      <c r="L36" s="1598"/>
      <c r="M36" s="1598"/>
      <c r="N36" s="1598"/>
      <c r="O36" s="1598"/>
      <c r="P36" s="1598"/>
      <c r="Q36" s="1598"/>
      <c r="R36" s="1598"/>
      <c r="S36" s="1598"/>
      <c r="T36" s="1598"/>
      <c r="U36" s="1598"/>
      <c r="V36" s="1598"/>
    </row>
    <row r="37" spans="1:22" ht="15.75" x14ac:dyDescent="0.25">
      <c r="A37" s="1598"/>
      <c r="B37" s="1598"/>
      <c r="C37" s="1598"/>
      <c r="D37" s="1598"/>
      <c r="E37" s="1598"/>
      <c r="F37" s="1598"/>
      <c r="G37" s="1598"/>
      <c r="H37" s="1598"/>
      <c r="I37" s="1598"/>
      <c r="J37" s="1598"/>
      <c r="K37" s="1598"/>
      <c r="L37" s="1598"/>
      <c r="M37" s="1598"/>
      <c r="N37" s="1598"/>
      <c r="O37" s="1598"/>
      <c r="P37" s="1598"/>
      <c r="Q37" s="1598"/>
      <c r="R37" s="1598"/>
      <c r="S37" s="1598"/>
      <c r="T37" s="1598"/>
      <c r="U37" s="1598"/>
      <c r="V37" s="1598"/>
    </row>
  </sheetData>
  <mergeCells count="49">
    <mergeCell ref="A12:V12"/>
    <mergeCell ref="A3:E5"/>
    <mergeCell ref="F3:U3"/>
    <mergeCell ref="F4:U5"/>
    <mergeCell ref="A7:E7"/>
    <mergeCell ref="F7:M7"/>
    <mergeCell ref="A8:E8"/>
    <mergeCell ref="F8:M8"/>
    <mergeCell ref="A9:E9"/>
    <mergeCell ref="F9:M9"/>
    <mergeCell ref="A10:E10"/>
    <mergeCell ref="F10:M10"/>
    <mergeCell ref="F11:M11"/>
    <mergeCell ref="V15:V16"/>
    <mergeCell ref="A14:L14"/>
    <mergeCell ref="M14:V14"/>
    <mergeCell ref="A15:A16"/>
    <mergeCell ref="B15:C16"/>
    <mergeCell ref="D15:E16"/>
    <mergeCell ref="F15:F16"/>
    <mergeCell ref="G15:G16"/>
    <mergeCell ref="H15:K15"/>
    <mergeCell ref="L15:L16"/>
    <mergeCell ref="M15:M16"/>
    <mergeCell ref="N15:N16"/>
    <mergeCell ref="O15:O16"/>
    <mergeCell ref="P15:R15"/>
    <mergeCell ref="S15:S16"/>
    <mergeCell ref="T15:T16"/>
    <mergeCell ref="B17:C17"/>
    <mergeCell ref="D17:E17"/>
    <mergeCell ref="A18:A29"/>
    <mergeCell ref="B18:C29"/>
    <mergeCell ref="D18:E29"/>
    <mergeCell ref="A37:V37"/>
    <mergeCell ref="T18:T21"/>
    <mergeCell ref="U18:U29"/>
    <mergeCell ref="V18:V21"/>
    <mergeCell ref="T22:T26"/>
    <mergeCell ref="V22:V26"/>
    <mergeCell ref="F27:F29"/>
    <mergeCell ref="T27:T29"/>
    <mergeCell ref="V27:V29"/>
    <mergeCell ref="F18:F26"/>
    <mergeCell ref="A32:V32"/>
    <mergeCell ref="A33:V33"/>
    <mergeCell ref="A34:V34"/>
    <mergeCell ref="A35:V35"/>
    <mergeCell ref="A36:V36"/>
  </mergeCells>
  <conditionalFormatting sqref="R18:R29">
    <cfRule type="containsText" dxfId="36" priority="1" stopIfTrue="1" operator="containsText" text="P">
      <formula>NOT(ISERROR(SEARCH("P",R18)))</formula>
    </cfRule>
    <cfRule type="containsText" dxfId="35" priority="2" stopIfTrue="1" operator="containsText" text="R">
      <formula>NOT(ISERROR(SEARCH("R",R18)))</formula>
    </cfRule>
    <cfRule type="containsText" dxfId="34" priority="3" operator="containsText" text="T">
      <formula>NOT(ISERROR(SEARCH("T",R18)))</formula>
    </cfRule>
    <cfRule type="iconSet" priority="4">
      <iconSet iconSet="3Symbols2">
        <cfvo type="percent" val="0"/>
        <cfvo type="percent" val="0.74"/>
        <cfvo type="percent" val="0.85"/>
      </iconSet>
    </cfRule>
  </conditionalFormatting>
  <pageMargins left="0.7" right="0.7" top="0.75" bottom="0.75" header="0.3" footer="0.3"/>
  <pageSetup scale="55" orientation="landscape"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47FA88-C66E-4C6A-89F3-456E1BE78F2B}">
  <dimension ref="A1:BQ124"/>
  <sheetViews>
    <sheetView topLeftCell="E12" zoomScale="55" zoomScaleNormal="55" workbookViewId="0">
      <selection activeCell="M33" sqref="M33"/>
    </sheetView>
  </sheetViews>
  <sheetFormatPr baseColWidth="10" defaultRowHeight="15" x14ac:dyDescent="0.25"/>
  <cols>
    <col min="2" max="2" width="4.140625" bestFit="1" customWidth="1"/>
    <col min="3" max="3" width="11.42578125" bestFit="1" customWidth="1"/>
    <col min="4" max="4" width="32.7109375" customWidth="1"/>
    <col min="5" max="5" width="53.28515625" customWidth="1"/>
    <col min="6" max="6" width="41.5703125" bestFit="1" customWidth="1"/>
    <col min="7" max="10" width="10.7109375" customWidth="1"/>
    <col min="11" max="11" width="43.5703125" bestFit="1" customWidth="1"/>
    <col min="12" max="12" width="13.7109375" bestFit="1" customWidth="1"/>
    <col min="13" max="13" width="52.7109375" bestFit="1" customWidth="1"/>
    <col min="14" max="14" width="11.5703125" customWidth="1"/>
    <col min="16" max="16" width="8.5703125" bestFit="1" customWidth="1"/>
    <col min="17" max="17" width="30.7109375" bestFit="1" customWidth="1"/>
    <col min="18" max="18" width="70.85546875" bestFit="1" customWidth="1"/>
    <col min="19" max="19" width="45.42578125" bestFit="1" customWidth="1"/>
    <col min="20" max="20" width="7.5703125" bestFit="1" customWidth="1"/>
    <col min="21" max="21" width="51.42578125" bestFit="1" customWidth="1"/>
    <col min="22" max="69" width="11.42578125" style="374"/>
  </cols>
  <sheetData>
    <row r="1" spans="1:21" s="374" customFormat="1" x14ac:dyDescent="0.25">
      <c r="A1" s="194"/>
      <c r="B1" s="194"/>
      <c r="C1" s="194"/>
      <c r="D1" s="194"/>
      <c r="E1" s="194"/>
      <c r="F1" s="194"/>
      <c r="G1" s="194"/>
      <c r="H1" s="194"/>
      <c r="I1" s="194"/>
      <c r="J1" s="194"/>
      <c r="K1" s="194"/>
      <c r="L1" s="194"/>
      <c r="M1" s="194"/>
      <c r="N1" s="194"/>
      <c r="O1" s="194"/>
      <c r="P1" s="194"/>
      <c r="Q1" s="194"/>
      <c r="R1" s="194"/>
      <c r="S1" s="194"/>
      <c r="T1" s="194"/>
      <c r="U1" s="194"/>
    </row>
    <row r="2" spans="1:21" s="374" customFormat="1" x14ac:dyDescent="0.25">
      <c r="A2" s="194"/>
      <c r="B2" s="194"/>
      <c r="C2" s="194"/>
      <c r="D2" s="194"/>
      <c r="E2" s="194"/>
      <c r="F2" s="194"/>
      <c r="G2" s="194"/>
      <c r="H2" s="194"/>
      <c r="I2" s="194"/>
      <c r="J2" s="194"/>
      <c r="K2" s="194"/>
      <c r="L2" s="194"/>
      <c r="M2" s="194"/>
      <c r="N2" s="194"/>
      <c r="O2" s="194"/>
      <c r="P2" s="194"/>
      <c r="Q2" s="194"/>
      <c r="R2" s="194"/>
      <c r="S2" s="194"/>
      <c r="T2" s="194"/>
      <c r="U2" s="194"/>
    </row>
    <row r="3" spans="1:21" s="374" customFormat="1" ht="15.75" thickBot="1" x14ac:dyDescent="0.3">
      <c r="A3" s="194"/>
      <c r="B3" s="194"/>
      <c r="C3" s="194"/>
      <c r="D3" s="194"/>
      <c r="E3" s="194"/>
      <c r="F3" s="194"/>
      <c r="G3" s="194"/>
      <c r="H3" s="194"/>
      <c r="I3" s="194"/>
      <c r="J3" s="194"/>
      <c r="K3" s="194"/>
      <c r="L3" s="194"/>
      <c r="M3" s="194"/>
      <c r="N3" s="194"/>
      <c r="O3" s="194"/>
      <c r="P3" s="194"/>
      <c r="Q3" s="194"/>
      <c r="R3" s="194"/>
      <c r="S3" s="194"/>
      <c r="T3" s="194"/>
      <c r="U3" s="194"/>
    </row>
    <row r="4" spans="1:21" ht="16.5" thickBot="1" x14ac:dyDescent="0.3">
      <c r="A4" s="194"/>
      <c r="B4" s="643"/>
      <c r="C4" s="644"/>
      <c r="D4" s="644"/>
      <c r="E4" s="644"/>
      <c r="F4" s="645"/>
      <c r="G4" s="652" t="s">
        <v>0</v>
      </c>
      <c r="H4" s="653"/>
      <c r="I4" s="653"/>
      <c r="J4" s="653"/>
      <c r="K4" s="653"/>
      <c r="L4" s="653"/>
      <c r="M4" s="653"/>
      <c r="N4" s="654"/>
      <c r="O4" s="655" t="s">
        <v>169</v>
      </c>
      <c r="P4" s="656"/>
      <c r="Q4" s="656"/>
      <c r="R4" s="656"/>
      <c r="S4" s="656"/>
      <c r="T4" s="656"/>
      <c r="U4" s="657"/>
    </row>
    <row r="5" spans="1:21" ht="16.5" thickBot="1" x14ac:dyDescent="0.3">
      <c r="A5" s="194"/>
      <c r="B5" s="646"/>
      <c r="C5" s="647"/>
      <c r="D5" s="647"/>
      <c r="E5" s="647"/>
      <c r="F5" s="648"/>
      <c r="G5" s="658" t="s">
        <v>2</v>
      </c>
      <c r="H5" s="659"/>
      <c r="I5" s="659"/>
      <c r="J5" s="659"/>
      <c r="K5" s="659"/>
      <c r="L5" s="659"/>
      <c r="M5" s="659"/>
      <c r="N5" s="660"/>
      <c r="O5" s="664" t="s">
        <v>3</v>
      </c>
      <c r="P5" s="665"/>
      <c r="Q5" s="665"/>
      <c r="R5" s="665"/>
      <c r="S5" s="665"/>
      <c r="T5" s="665"/>
      <c r="U5" s="666"/>
    </row>
    <row r="6" spans="1:21" ht="16.5" thickBot="1" x14ac:dyDescent="0.3">
      <c r="A6" s="194"/>
      <c r="B6" s="649"/>
      <c r="C6" s="650"/>
      <c r="D6" s="650"/>
      <c r="E6" s="650"/>
      <c r="F6" s="651"/>
      <c r="G6" s="661"/>
      <c r="H6" s="662"/>
      <c r="I6" s="662"/>
      <c r="J6" s="662"/>
      <c r="K6" s="662"/>
      <c r="L6" s="662"/>
      <c r="M6" s="662"/>
      <c r="N6" s="663"/>
      <c r="O6" s="667" t="s">
        <v>4</v>
      </c>
      <c r="P6" s="668"/>
      <c r="Q6" s="668"/>
      <c r="R6" s="668"/>
      <c r="S6" s="668"/>
      <c r="T6" s="668"/>
      <c r="U6" s="669"/>
    </row>
    <row r="7" spans="1:21" x14ac:dyDescent="0.25">
      <c r="A7" s="194"/>
      <c r="B7" s="135"/>
      <c r="C7" s="135"/>
      <c r="D7" s="135"/>
      <c r="E7" s="135"/>
      <c r="F7" s="135"/>
      <c r="G7" s="135"/>
      <c r="H7" s="135"/>
      <c r="I7" s="135"/>
      <c r="J7" s="135"/>
      <c r="K7" s="134"/>
      <c r="L7" s="134"/>
      <c r="M7" s="139"/>
      <c r="N7" s="139"/>
      <c r="O7" s="139"/>
      <c r="P7" s="139"/>
      <c r="Q7" s="139"/>
      <c r="R7" s="139"/>
      <c r="S7" s="139"/>
      <c r="T7" s="139"/>
      <c r="U7" s="139"/>
    </row>
    <row r="8" spans="1:21" x14ac:dyDescent="0.25">
      <c r="A8" s="194"/>
      <c r="B8" s="631" t="s">
        <v>5</v>
      </c>
      <c r="C8" s="631"/>
      <c r="D8" s="631"/>
      <c r="E8" s="631"/>
      <c r="F8" s="631"/>
      <c r="G8" s="632" t="s">
        <v>793</v>
      </c>
      <c r="H8" s="633"/>
      <c r="I8" s="633"/>
      <c r="J8" s="633"/>
      <c r="K8" s="633"/>
      <c r="L8" s="633"/>
      <c r="M8" s="633"/>
      <c r="N8" s="634"/>
      <c r="O8" s="139"/>
      <c r="P8" s="139"/>
      <c r="Q8" s="139"/>
      <c r="R8" s="139"/>
      <c r="S8" s="139"/>
      <c r="T8" s="139"/>
      <c r="U8" s="139"/>
    </row>
    <row r="9" spans="1:21" x14ac:dyDescent="0.25">
      <c r="A9" s="194"/>
      <c r="B9" s="631" t="s">
        <v>7</v>
      </c>
      <c r="C9" s="631"/>
      <c r="D9" s="631"/>
      <c r="E9" s="631"/>
      <c r="F9" s="631"/>
      <c r="G9" s="632">
        <v>2026</v>
      </c>
      <c r="H9" s="633"/>
      <c r="I9" s="633"/>
      <c r="J9" s="633"/>
      <c r="K9" s="633"/>
      <c r="L9" s="633"/>
      <c r="M9" s="633"/>
      <c r="N9" s="634"/>
      <c r="O9" s="139"/>
      <c r="P9" s="139"/>
      <c r="Q9" s="139"/>
      <c r="R9" s="139"/>
      <c r="S9" s="139"/>
      <c r="T9" s="139"/>
      <c r="U9" s="139"/>
    </row>
    <row r="10" spans="1:21" x14ac:dyDescent="0.25">
      <c r="A10" s="194"/>
      <c r="B10" s="631" t="s">
        <v>8</v>
      </c>
      <c r="C10" s="631"/>
      <c r="D10" s="631"/>
      <c r="E10" s="631"/>
      <c r="F10" s="631"/>
      <c r="G10" s="632" t="s">
        <v>794</v>
      </c>
      <c r="H10" s="633"/>
      <c r="I10" s="633"/>
      <c r="J10" s="633"/>
      <c r="K10" s="633"/>
      <c r="L10" s="633"/>
      <c r="M10" s="633"/>
      <c r="N10" s="634"/>
      <c r="O10" s="139"/>
      <c r="P10" s="139"/>
      <c r="Q10" s="139"/>
      <c r="R10" s="139"/>
      <c r="S10" s="139"/>
      <c r="T10" s="139"/>
      <c r="U10" s="139"/>
    </row>
    <row r="11" spans="1:21" x14ac:dyDescent="0.25">
      <c r="A11" s="194"/>
      <c r="B11" s="631" t="s">
        <v>10</v>
      </c>
      <c r="C11" s="631"/>
      <c r="D11" s="631"/>
      <c r="E11" s="631"/>
      <c r="F11" s="631"/>
      <c r="G11" s="632" t="s">
        <v>253</v>
      </c>
      <c r="H11" s="633"/>
      <c r="I11" s="633"/>
      <c r="J11" s="633"/>
      <c r="K11" s="633"/>
      <c r="L11" s="633"/>
      <c r="M11" s="633"/>
      <c r="N11" s="634"/>
      <c r="O11" s="139"/>
      <c r="P11" s="139"/>
      <c r="Q11" s="139"/>
      <c r="R11" s="139"/>
      <c r="S11" s="139"/>
      <c r="T11" s="139"/>
      <c r="U11" s="139"/>
    </row>
    <row r="12" spans="1:21" ht="15.75" thickBot="1" x14ac:dyDescent="0.3">
      <c r="A12" s="194"/>
      <c r="B12" s="140"/>
      <c r="C12" s="140"/>
      <c r="D12" s="140"/>
      <c r="E12" s="140"/>
      <c r="F12" s="140"/>
      <c r="G12" s="140"/>
      <c r="H12" s="140"/>
      <c r="I12" s="140"/>
      <c r="J12" s="140"/>
      <c r="K12" s="134"/>
      <c r="L12" s="134"/>
      <c r="M12" s="134"/>
      <c r="N12" s="134"/>
      <c r="O12" s="139"/>
      <c r="P12" s="139"/>
      <c r="Q12" s="139"/>
      <c r="R12" s="139"/>
      <c r="S12" s="139"/>
      <c r="T12" s="139"/>
      <c r="U12" s="139"/>
    </row>
    <row r="13" spans="1:21" ht="32.25" thickBot="1" x14ac:dyDescent="0.55000000000000004">
      <c r="A13" s="194"/>
      <c r="B13" s="635" t="s">
        <v>12</v>
      </c>
      <c r="C13" s="636"/>
      <c r="D13" s="636"/>
      <c r="E13" s="636"/>
      <c r="F13" s="636"/>
      <c r="G13" s="636"/>
      <c r="H13" s="636"/>
      <c r="I13" s="636"/>
      <c r="J13" s="636"/>
      <c r="K13" s="636"/>
      <c r="L13" s="636"/>
      <c r="M13" s="636"/>
      <c r="N13" s="636"/>
      <c r="O13" s="636"/>
      <c r="P13" s="636"/>
      <c r="Q13" s="636"/>
      <c r="R13" s="636"/>
      <c r="S13" s="636"/>
      <c r="T13" s="636"/>
      <c r="U13" s="637"/>
    </row>
    <row r="14" spans="1:21" ht="16.5" thickBot="1" x14ac:dyDescent="0.3">
      <c r="A14" s="194"/>
      <c r="B14" s="6"/>
      <c r="C14" s="7"/>
      <c r="D14" s="7"/>
      <c r="E14" s="7"/>
      <c r="F14" s="7"/>
      <c r="G14" s="7"/>
      <c r="H14" s="7"/>
      <c r="I14" s="7"/>
      <c r="J14" s="7"/>
      <c r="K14" s="7"/>
      <c r="L14" s="7"/>
      <c r="M14" s="7"/>
      <c r="N14" s="7"/>
      <c r="O14" s="7"/>
      <c r="P14" s="7"/>
      <c r="Q14" s="7"/>
      <c r="R14" s="7"/>
      <c r="S14" s="7"/>
      <c r="T14" s="7"/>
      <c r="U14" s="8"/>
    </row>
    <row r="15" spans="1:21" ht="27" thickBot="1" x14ac:dyDescent="0.3">
      <c r="A15" s="194"/>
      <c r="B15" s="638" t="s">
        <v>13</v>
      </c>
      <c r="C15" s="639"/>
      <c r="D15" s="639"/>
      <c r="E15" s="639"/>
      <c r="F15" s="639"/>
      <c r="G15" s="639"/>
      <c r="H15" s="639"/>
      <c r="I15" s="639"/>
      <c r="J15" s="639"/>
      <c r="K15" s="639"/>
      <c r="L15" s="639"/>
      <c r="M15" s="640"/>
      <c r="N15" s="641" t="s">
        <v>14</v>
      </c>
      <c r="O15" s="641"/>
      <c r="P15" s="641"/>
      <c r="Q15" s="641"/>
      <c r="R15" s="641"/>
      <c r="S15" s="641"/>
      <c r="T15" s="641"/>
      <c r="U15" s="642"/>
    </row>
    <row r="16" spans="1:21" ht="15.75" thickBot="1" x14ac:dyDescent="0.3">
      <c r="A16" s="194"/>
      <c r="B16" s="613" t="s">
        <v>15</v>
      </c>
      <c r="C16" s="965" t="s">
        <v>16</v>
      </c>
      <c r="D16" s="965" t="s">
        <v>80</v>
      </c>
      <c r="E16" s="613" t="s">
        <v>18</v>
      </c>
      <c r="F16" s="617" t="s">
        <v>19</v>
      </c>
      <c r="G16" s="619" t="s">
        <v>20</v>
      </c>
      <c r="H16" s="620"/>
      <c r="I16" s="620"/>
      <c r="J16" s="621"/>
      <c r="K16" s="604" t="s">
        <v>21</v>
      </c>
      <c r="L16" s="604" t="s">
        <v>22</v>
      </c>
      <c r="M16" s="604" t="s">
        <v>23</v>
      </c>
      <c r="N16" s="606" t="s">
        <v>24</v>
      </c>
      <c r="O16" s="608" t="s">
        <v>25</v>
      </c>
      <c r="P16" s="609"/>
      <c r="Q16" s="610"/>
      <c r="R16" s="611" t="s">
        <v>26</v>
      </c>
      <c r="S16" s="622" t="s">
        <v>27</v>
      </c>
      <c r="T16" s="622" t="s">
        <v>28</v>
      </c>
      <c r="U16" s="624" t="s">
        <v>29</v>
      </c>
    </row>
    <row r="17" spans="1:21" ht="30.75" thickBot="1" x14ac:dyDescent="0.3">
      <c r="A17" s="194"/>
      <c r="B17" s="614"/>
      <c r="C17" s="966"/>
      <c r="D17" s="966"/>
      <c r="E17" s="614"/>
      <c r="F17" s="618"/>
      <c r="G17" s="147" t="s">
        <v>30</v>
      </c>
      <c r="H17" s="147" t="s">
        <v>31</v>
      </c>
      <c r="I17" s="147" t="s">
        <v>32</v>
      </c>
      <c r="J17" s="147" t="s">
        <v>33</v>
      </c>
      <c r="K17" s="605"/>
      <c r="L17" s="605"/>
      <c r="M17" s="605"/>
      <c r="N17" s="607"/>
      <c r="O17" s="148" t="s">
        <v>34</v>
      </c>
      <c r="P17" s="149" t="s">
        <v>35</v>
      </c>
      <c r="Q17" s="150" t="s">
        <v>36</v>
      </c>
      <c r="R17" s="612"/>
      <c r="S17" s="623"/>
      <c r="T17" s="623"/>
      <c r="U17" s="625"/>
    </row>
    <row r="18" spans="1:21" ht="48" customHeight="1" thickBot="1" x14ac:dyDescent="0.3">
      <c r="A18" s="375"/>
      <c r="B18" s="1619">
        <v>1</v>
      </c>
      <c r="C18" s="1318" t="s">
        <v>795</v>
      </c>
      <c r="D18" s="1318" t="s">
        <v>796</v>
      </c>
      <c r="E18" s="1621" t="s">
        <v>797</v>
      </c>
      <c r="F18" s="24" t="s">
        <v>798</v>
      </c>
      <c r="G18" s="2019">
        <v>1</v>
      </c>
      <c r="H18" s="2020"/>
      <c r="I18" s="2019"/>
      <c r="J18" s="2019"/>
      <c r="K18" s="2021" t="s">
        <v>1255</v>
      </c>
      <c r="L18" s="2022">
        <v>0</v>
      </c>
      <c r="M18" s="2023">
        <v>0</v>
      </c>
      <c r="N18" s="2024">
        <v>1</v>
      </c>
      <c r="O18" s="2025">
        <f>IF(N18&lt;1,N18-AVERAGE(G18:J18),N18-(SUM(G18:J18)))</f>
        <v>0</v>
      </c>
      <c r="P18" s="2026">
        <f>IF(N18&lt;1,(AVERAGE(G18:J18)/N18),SUM(G18:J18)/N18)</f>
        <v>1</v>
      </c>
      <c r="Q18" s="2027" t="str">
        <f>IF(P18&lt;=W$17,"T",IF(P18&lt;$Y$17,"R",IF(P18&gt;=$Y$17,"P")))</f>
        <v>P</v>
      </c>
      <c r="R18" s="2021"/>
      <c r="S18" s="2021"/>
      <c r="T18" s="2028"/>
      <c r="U18" s="2029"/>
    </row>
    <row r="19" spans="1:21" ht="48" thickBot="1" x14ac:dyDescent="0.3">
      <c r="A19" s="194"/>
      <c r="B19" s="1620"/>
      <c r="C19" s="1319"/>
      <c r="D19" s="1319"/>
      <c r="E19" s="1816"/>
      <c r="F19" s="24" t="s">
        <v>799</v>
      </c>
      <c r="G19" s="2019">
        <v>1</v>
      </c>
      <c r="H19" s="2020"/>
      <c r="I19" s="2020"/>
      <c r="J19" s="2020"/>
      <c r="K19" s="2021" t="s">
        <v>1255</v>
      </c>
      <c r="L19" s="2030">
        <v>0</v>
      </c>
      <c r="M19" s="2031">
        <v>0</v>
      </c>
      <c r="N19" s="2024">
        <v>1</v>
      </c>
      <c r="O19" s="2025">
        <f>IF(N19&lt;1,N19-AVERAGE(G19:J19),N19-(SUM(G19:J19)))</f>
        <v>0</v>
      </c>
      <c r="P19" s="2026">
        <f>IF(N19&lt;1,(AVERAGE(G19:J19)/N19),SUM(G19:J19)/N19)</f>
        <v>1</v>
      </c>
      <c r="Q19" s="2027" t="str">
        <f t="shared" ref="Q19:Q31" si="0">IF(P19&lt;=W$17,"T",IF(P19&lt;$Y$17,"R",IF(P19&gt;=$Y$17,"P")))</f>
        <v>P</v>
      </c>
      <c r="R19" s="1979"/>
      <c r="S19" s="1979"/>
      <c r="T19" s="2032"/>
      <c r="U19" s="2033"/>
    </row>
    <row r="20" spans="1:21" ht="48" thickBot="1" x14ac:dyDescent="0.3">
      <c r="A20" s="194"/>
      <c r="B20" s="1620"/>
      <c r="C20" s="1319"/>
      <c r="D20" s="1319"/>
      <c r="E20" s="1816"/>
      <c r="F20" s="24" t="s">
        <v>800</v>
      </c>
      <c r="G20" s="2019">
        <v>1</v>
      </c>
      <c r="H20" s="1979"/>
      <c r="I20" s="1979"/>
      <c r="J20" s="1979"/>
      <c r="K20" s="2021" t="s">
        <v>1255</v>
      </c>
      <c r="L20" s="2030">
        <v>0</v>
      </c>
      <c r="M20" s="2031">
        <v>0</v>
      </c>
      <c r="N20" s="2024">
        <v>1</v>
      </c>
      <c r="O20" s="2025">
        <f t="shared" ref="O20:O31" si="1">IF(N20&lt;1,N20-AVERAGE(G20:J20),N20-(SUM(G20:J20)))</f>
        <v>0</v>
      </c>
      <c r="P20" s="2026">
        <f t="shared" ref="P20:P31" si="2">IF(N20&lt;1,(AVERAGE(G20:J20)/N20),SUM(G20:J20)/N20)</f>
        <v>1</v>
      </c>
      <c r="Q20" s="2027" t="str">
        <f t="shared" si="0"/>
        <v>P</v>
      </c>
      <c r="R20" s="1979"/>
      <c r="S20" s="1979"/>
      <c r="T20" s="2032"/>
      <c r="U20" s="2033"/>
    </row>
    <row r="21" spans="1:21" ht="79.5" thickBot="1" x14ac:dyDescent="0.3">
      <c r="A21" s="194"/>
      <c r="B21" s="1620"/>
      <c r="C21" s="1319"/>
      <c r="D21" s="1319"/>
      <c r="E21" s="1816"/>
      <c r="F21" s="24" t="s">
        <v>801</v>
      </c>
      <c r="G21" s="2019">
        <v>1</v>
      </c>
      <c r="H21" s="1979"/>
      <c r="I21" s="1979"/>
      <c r="J21" s="1979"/>
      <c r="K21" s="2021" t="s">
        <v>1255</v>
      </c>
      <c r="L21" s="2031">
        <v>0</v>
      </c>
      <c r="M21" s="2031">
        <v>0</v>
      </c>
      <c r="N21" s="2024">
        <v>1</v>
      </c>
      <c r="O21" s="2025">
        <f t="shared" si="1"/>
        <v>0</v>
      </c>
      <c r="P21" s="2026">
        <f t="shared" si="2"/>
        <v>1</v>
      </c>
      <c r="Q21" s="2027" t="str">
        <f t="shared" si="0"/>
        <v>P</v>
      </c>
      <c r="R21" s="1979"/>
      <c r="S21" s="1979"/>
      <c r="T21" s="2032"/>
      <c r="U21" s="2033"/>
    </row>
    <row r="22" spans="1:21" ht="32.25" thickBot="1" x14ac:dyDescent="0.3">
      <c r="A22" s="194"/>
      <c r="B22" s="1620"/>
      <c r="C22" s="1319"/>
      <c r="D22" s="1319"/>
      <c r="E22" s="1622"/>
      <c r="F22" s="24" t="s">
        <v>802</v>
      </c>
      <c r="G22" s="2019">
        <v>1</v>
      </c>
      <c r="H22" s="1979"/>
      <c r="I22" s="1979"/>
      <c r="J22" s="1979"/>
      <c r="K22" s="2021" t="s">
        <v>1255</v>
      </c>
      <c r="L22" s="2030">
        <v>0</v>
      </c>
      <c r="M22" s="2031">
        <v>0</v>
      </c>
      <c r="N22" s="2024">
        <v>1</v>
      </c>
      <c r="O22" s="2025">
        <f t="shared" si="1"/>
        <v>0</v>
      </c>
      <c r="P22" s="2026">
        <f t="shared" si="2"/>
        <v>1</v>
      </c>
      <c r="Q22" s="2027" t="str">
        <f t="shared" si="0"/>
        <v>P</v>
      </c>
      <c r="R22" s="1979"/>
      <c r="S22" s="1979"/>
      <c r="T22" s="2032"/>
      <c r="U22" s="2033"/>
    </row>
    <row r="23" spans="1:21" ht="48" thickBot="1" x14ac:dyDescent="0.3">
      <c r="A23" s="194"/>
      <c r="B23" s="1620">
        <v>2</v>
      </c>
      <c r="C23" s="1319"/>
      <c r="D23" s="1319"/>
      <c r="E23" s="792" t="s">
        <v>803</v>
      </c>
      <c r="F23" s="24" t="s">
        <v>804</v>
      </c>
      <c r="G23" s="2019">
        <v>1</v>
      </c>
      <c r="H23" s="1979"/>
      <c r="I23" s="1979"/>
      <c r="J23" s="1979"/>
      <c r="K23" s="2021" t="s">
        <v>1255</v>
      </c>
      <c r="L23" s="2030">
        <v>0</v>
      </c>
      <c r="M23" s="2031">
        <v>0</v>
      </c>
      <c r="N23" s="2024">
        <v>1</v>
      </c>
      <c r="O23" s="2025">
        <f t="shared" si="1"/>
        <v>0</v>
      </c>
      <c r="P23" s="2026">
        <f t="shared" si="2"/>
        <v>1</v>
      </c>
      <c r="Q23" s="2027" t="str">
        <f t="shared" si="0"/>
        <v>P</v>
      </c>
      <c r="R23" s="1979"/>
      <c r="S23" s="1979"/>
      <c r="T23" s="2032"/>
      <c r="U23" s="2033"/>
    </row>
    <row r="24" spans="1:21" ht="48" thickBot="1" x14ac:dyDescent="0.3">
      <c r="A24" s="194"/>
      <c r="B24" s="1620"/>
      <c r="C24" s="1319"/>
      <c r="D24" s="1319"/>
      <c r="E24" s="792"/>
      <c r="F24" s="24" t="s">
        <v>805</v>
      </c>
      <c r="G24" s="2019">
        <v>1</v>
      </c>
      <c r="H24" s="1979"/>
      <c r="I24" s="1979"/>
      <c r="J24" s="1979"/>
      <c r="K24" s="2021" t="s">
        <v>1255</v>
      </c>
      <c r="L24" s="2030">
        <v>0</v>
      </c>
      <c r="M24" s="2031">
        <v>0</v>
      </c>
      <c r="N24" s="2024">
        <v>1</v>
      </c>
      <c r="O24" s="2025">
        <f t="shared" si="1"/>
        <v>0</v>
      </c>
      <c r="P24" s="2026">
        <f t="shared" si="2"/>
        <v>1</v>
      </c>
      <c r="Q24" s="2027" t="str">
        <f t="shared" si="0"/>
        <v>P</v>
      </c>
      <c r="R24" s="1979"/>
      <c r="S24" s="1979"/>
      <c r="T24" s="2032"/>
      <c r="U24" s="2033"/>
    </row>
    <row r="25" spans="1:21" ht="32.25" thickBot="1" x14ac:dyDescent="0.3">
      <c r="A25" s="194"/>
      <c r="B25" s="1620"/>
      <c r="C25" s="1319"/>
      <c r="D25" s="1319"/>
      <c r="E25" s="792"/>
      <c r="F25" s="24" t="s">
        <v>806</v>
      </c>
      <c r="G25" s="2019">
        <v>1</v>
      </c>
      <c r="H25" s="1979"/>
      <c r="I25" s="1979"/>
      <c r="J25" s="1979"/>
      <c r="K25" s="2021" t="s">
        <v>1255</v>
      </c>
      <c r="L25" s="2031">
        <v>0</v>
      </c>
      <c r="M25" s="2031">
        <v>0</v>
      </c>
      <c r="N25" s="2024">
        <v>1</v>
      </c>
      <c r="O25" s="2025">
        <f t="shared" si="1"/>
        <v>0</v>
      </c>
      <c r="P25" s="2026">
        <f t="shared" si="2"/>
        <v>1</v>
      </c>
      <c r="Q25" s="2027" t="str">
        <f t="shared" si="0"/>
        <v>P</v>
      </c>
      <c r="R25" s="1979"/>
      <c r="S25" s="1979"/>
      <c r="T25" s="2032"/>
      <c r="U25" s="2033"/>
    </row>
    <row r="26" spans="1:21" ht="48" thickBot="1" x14ac:dyDescent="0.3">
      <c r="A26" s="194"/>
      <c r="B26" s="1620"/>
      <c r="C26" s="1319"/>
      <c r="D26" s="1319"/>
      <c r="E26" s="792"/>
      <c r="F26" s="24" t="s">
        <v>807</v>
      </c>
      <c r="G26" s="2019">
        <v>1</v>
      </c>
      <c r="H26" s="1979"/>
      <c r="I26" s="1979"/>
      <c r="J26" s="1979"/>
      <c r="K26" s="2021" t="s">
        <v>1255</v>
      </c>
      <c r="L26" s="2031">
        <v>0</v>
      </c>
      <c r="M26" s="2031">
        <v>0</v>
      </c>
      <c r="N26" s="2024">
        <v>1</v>
      </c>
      <c r="O26" s="2025">
        <f t="shared" si="1"/>
        <v>0</v>
      </c>
      <c r="P26" s="2026">
        <f t="shared" si="2"/>
        <v>1</v>
      </c>
      <c r="Q26" s="2027" t="str">
        <f t="shared" si="0"/>
        <v>P</v>
      </c>
      <c r="R26" s="1979"/>
      <c r="S26" s="1979"/>
      <c r="T26" s="2032"/>
      <c r="U26" s="2033"/>
    </row>
    <row r="27" spans="1:21" ht="32.25" thickBot="1" x14ac:dyDescent="0.3">
      <c r="A27" s="194"/>
      <c r="B27" s="1620">
        <v>3</v>
      </c>
      <c r="C27" s="1319"/>
      <c r="D27" s="1319"/>
      <c r="E27" s="792" t="s">
        <v>808</v>
      </c>
      <c r="F27" s="24" t="s">
        <v>809</v>
      </c>
      <c r="G27" s="2019">
        <v>1</v>
      </c>
      <c r="H27" s="1979"/>
      <c r="I27" s="1979"/>
      <c r="J27" s="1979"/>
      <c r="K27" s="2021" t="s">
        <v>1255</v>
      </c>
      <c r="L27" s="2031">
        <v>0</v>
      </c>
      <c r="M27" s="2031">
        <v>0</v>
      </c>
      <c r="N27" s="2024">
        <v>1</v>
      </c>
      <c r="O27" s="2025">
        <f t="shared" si="1"/>
        <v>0</v>
      </c>
      <c r="P27" s="2026">
        <f t="shared" si="2"/>
        <v>1</v>
      </c>
      <c r="Q27" s="2027" t="str">
        <f t="shared" si="0"/>
        <v>P</v>
      </c>
      <c r="R27" s="1979"/>
      <c r="S27" s="1979"/>
      <c r="T27" s="2032"/>
      <c r="U27" s="2033"/>
    </row>
    <row r="28" spans="1:21" ht="32.25" thickBot="1" x14ac:dyDescent="0.3">
      <c r="A28" s="194"/>
      <c r="B28" s="1620"/>
      <c r="C28" s="1319"/>
      <c r="D28" s="1319"/>
      <c r="E28" s="792"/>
      <c r="F28" s="24" t="s">
        <v>810</v>
      </c>
      <c r="G28" s="2019">
        <v>1</v>
      </c>
      <c r="H28" s="1979"/>
      <c r="I28" s="1979"/>
      <c r="J28" s="1979"/>
      <c r="K28" s="2021" t="s">
        <v>1255</v>
      </c>
      <c r="L28" s="2031">
        <v>0</v>
      </c>
      <c r="M28" s="2031">
        <v>0</v>
      </c>
      <c r="N28" s="2024">
        <v>1</v>
      </c>
      <c r="O28" s="2025">
        <f t="shared" si="1"/>
        <v>0</v>
      </c>
      <c r="P28" s="2026">
        <f t="shared" si="2"/>
        <v>1</v>
      </c>
      <c r="Q28" s="2027" t="str">
        <f t="shared" si="0"/>
        <v>P</v>
      </c>
      <c r="R28" s="1979"/>
      <c r="S28" s="1979"/>
      <c r="T28" s="2032"/>
      <c r="U28" s="2033"/>
    </row>
    <row r="29" spans="1:21" ht="32.25" thickBot="1" x14ac:dyDescent="0.3">
      <c r="A29" s="194"/>
      <c r="B29" s="1620"/>
      <c r="C29" s="1319"/>
      <c r="D29" s="1319"/>
      <c r="E29" s="792"/>
      <c r="F29" s="24" t="s">
        <v>811</v>
      </c>
      <c r="G29" s="2019">
        <v>1</v>
      </c>
      <c r="H29" s="1979"/>
      <c r="I29" s="1979"/>
      <c r="J29" s="1979"/>
      <c r="K29" s="2021" t="s">
        <v>1255</v>
      </c>
      <c r="L29" s="2031">
        <v>0</v>
      </c>
      <c r="M29" s="2031">
        <v>0</v>
      </c>
      <c r="N29" s="2024">
        <v>1</v>
      </c>
      <c r="O29" s="2025">
        <f t="shared" si="1"/>
        <v>0</v>
      </c>
      <c r="P29" s="2026">
        <f t="shared" si="2"/>
        <v>1</v>
      </c>
      <c r="Q29" s="2027" t="str">
        <f t="shared" si="0"/>
        <v>P</v>
      </c>
      <c r="R29" s="1979"/>
      <c r="S29" s="1979"/>
      <c r="T29" s="2032"/>
      <c r="U29" s="2033"/>
    </row>
    <row r="30" spans="1:21" ht="48" thickBot="1" x14ac:dyDescent="0.3">
      <c r="A30" s="194"/>
      <c r="B30" s="1620">
        <v>4</v>
      </c>
      <c r="C30" s="1319"/>
      <c r="D30" s="1319"/>
      <c r="E30" s="1621" t="s">
        <v>812</v>
      </c>
      <c r="F30" s="24" t="s">
        <v>813</v>
      </c>
      <c r="G30" s="2019">
        <v>1</v>
      </c>
      <c r="H30" s="1979"/>
      <c r="I30" s="1979"/>
      <c r="J30" s="1979"/>
      <c r="K30" s="2021" t="s">
        <v>1255</v>
      </c>
      <c r="L30" s="2031">
        <v>0</v>
      </c>
      <c r="M30" s="2031">
        <v>0</v>
      </c>
      <c r="N30" s="2024">
        <v>1</v>
      </c>
      <c r="O30" s="2025">
        <f t="shared" si="1"/>
        <v>0</v>
      </c>
      <c r="P30" s="2026">
        <f t="shared" si="2"/>
        <v>1</v>
      </c>
      <c r="Q30" s="2027" t="str">
        <f t="shared" si="0"/>
        <v>P</v>
      </c>
      <c r="R30" s="1979"/>
      <c r="S30" s="1979"/>
      <c r="T30" s="2032"/>
      <c r="U30" s="2033"/>
    </row>
    <row r="31" spans="1:21" ht="32.25" thickBot="1" x14ac:dyDescent="0.3">
      <c r="A31" s="194"/>
      <c r="B31" s="1620"/>
      <c r="C31" s="1320"/>
      <c r="D31" s="1320"/>
      <c r="E31" s="1622"/>
      <c r="F31" s="24" t="s">
        <v>814</v>
      </c>
      <c r="G31" s="2019">
        <v>1</v>
      </c>
      <c r="H31" s="1979"/>
      <c r="I31" s="1979"/>
      <c r="J31" s="1979"/>
      <c r="K31" s="2021" t="s">
        <v>1255</v>
      </c>
      <c r="L31" s="2031">
        <v>0</v>
      </c>
      <c r="M31" s="2031">
        <v>0</v>
      </c>
      <c r="N31" s="2024">
        <v>1</v>
      </c>
      <c r="O31" s="2025">
        <f t="shared" si="1"/>
        <v>0</v>
      </c>
      <c r="P31" s="2026">
        <f t="shared" si="2"/>
        <v>1</v>
      </c>
      <c r="Q31" s="2027" t="str">
        <f t="shared" si="0"/>
        <v>P</v>
      </c>
      <c r="R31" s="1979"/>
      <c r="S31" s="1979"/>
      <c r="T31" s="2032"/>
      <c r="U31" s="2033"/>
    </row>
    <row r="32" spans="1:21" ht="15.75" customHeight="1" x14ac:dyDescent="0.25">
      <c r="A32" s="194"/>
      <c r="B32" s="2018"/>
      <c r="C32" s="597"/>
      <c r="D32" s="597"/>
      <c r="E32" s="596"/>
      <c r="F32" s="194"/>
      <c r="G32" s="194"/>
      <c r="H32" s="194"/>
      <c r="I32" s="194"/>
      <c r="J32" s="194"/>
      <c r="K32" s="194"/>
      <c r="L32" s="194"/>
      <c r="M32" s="194"/>
      <c r="N32" s="194"/>
      <c r="O32" s="194"/>
      <c r="P32" s="194"/>
      <c r="Q32" s="194"/>
      <c r="R32" s="194"/>
      <c r="S32" s="194"/>
      <c r="T32" s="194"/>
      <c r="U32" s="194"/>
    </row>
    <row r="33" spans="1:21" ht="15" customHeight="1" x14ac:dyDescent="0.25">
      <c r="A33" s="194"/>
      <c r="B33" s="2017"/>
      <c r="C33" s="194"/>
      <c r="D33" s="194"/>
      <c r="E33" s="194"/>
      <c r="F33" s="194"/>
      <c r="G33" s="194"/>
      <c r="H33" s="194"/>
      <c r="I33" s="194"/>
      <c r="J33" s="194"/>
      <c r="K33" s="194"/>
      <c r="L33" s="194"/>
      <c r="M33" s="194"/>
      <c r="N33" s="194"/>
      <c r="O33" s="194"/>
      <c r="P33" s="194"/>
      <c r="Q33" s="194"/>
      <c r="R33" s="194"/>
      <c r="S33" s="194"/>
      <c r="T33" s="194"/>
      <c r="U33" s="194"/>
    </row>
    <row r="34" spans="1:21" ht="15" customHeight="1" x14ac:dyDescent="0.25">
      <c r="A34" s="194"/>
      <c r="B34" s="194"/>
      <c r="C34" s="194"/>
      <c r="D34" s="194"/>
      <c r="E34" s="379"/>
      <c r="F34" s="194"/>
      <c r="G34" s="194"/>
      <c r="H34" s="194"/>
      <c r="I34" s="194"/>
      <c r="J34" s="194"/>
      <c r="K34" s="194"/>
      <c r="L34" s="194"/>
      <c r="M34" s="194"/>
      <c r="N34" s="194"/>
      <c r="O34" s="194"/>
      <c r="P34" s="194"/>
      <c r="Q34" s="194"/>
      <c r="R34" s="194"/>
      <c r="S34" s="194"/>
      <c r="T34" s="194"/>
      <c r="U34" s="194"/>
    </row>
    <row r="35" spans="1:21" x14ac:dyDescent="0.25">
      <c r="A35" s="194"/>
      <c r="B35" s="379" t="s">
        <v>78</v>
      </c>
      <c r="C35" s="379"/>
      <c r="D35" s="379"/>
      <c r="E35" s="194"/>
      <c r="F35" s="194"/>
      <c r="G35" s="194"/>
      <c r="H35" s="194"/>
      <c r="I35" s="194"/>
      <c r="J35" s="194"/>
      <c r="K35" s="194"/>
      <c r="L35" s="194"/>
      <c r="M35" s="194"/>
      <c r="N35" s="194"/>
      <c r="O35" s="194"/>
      <c r="P35" s="194"/>
      <c r="Q35" s="194"/>
      <c r="R35" s="194"/>
      <c r="S35" s="194"/>
      <c r="T35" s="194"/>
      <c r="U35" s="194"/>
    </row>
    <row r="36" spans="1:21" x14ac:dyDescent="0.25">
      <c r="A36" s="194"/>
      <c r="B36" s="194"/>
      <c r="C36" s="194"/>
      <c r="D36" s="194"/>
      <c r="E36" s="557"/>
      <c r="F36" s="557"/>
      <c r="G36" s="557"/>
      <c r="H36" s="557"/>
      <c r="I36" s="557"/>
      <c r="J36" s="557"/>
      <c r="K36" s="557"/>
      <c r="L36" s="557"/>
      <c r="M36" s="557"/>
      <c r="N36" s="557"/>
      <c r="O36" s="557"/>
      <c r="P36" s="557"/>
      <c r="Q36" s="557"/>
      <c r="R36" s="557"/>
      <c r="S36" s="557"/>
      <c r="T36" s="557"/>
      <c r="U36" s="558"/>
    </row>
    <row r="37" spans="1:21" x14ac:dyDescent="0.25">
      <c r="A37" s="194"/>
      <c r="B37" s="556"/>
      <c r="C37" s="557"/>
      <c r="D37" s="557"/>
      <c r="E37" s="557"/>
      <c r="F37" s="557"/>
      <c r="G37" s="557"/>
      <c r="H37" s="557"/>
      <c r="I37" s="557"/>
      <c r="J37" s="557"/>
      <c r="K37" s="557"/>
      <c r="L37" s="557"/>
      <c r="M37" s="557"/>
      <c r="N37" s="557"/>
      <c r="O37" s="557"/>
      <c r="P37" s="557"/>
      <c r="Q37" s="557"/>
      <c r="R37" s="557"/>
      <c r="S37" s="557"/>
      <c r="T37" s="557"/>
      <c r="U37" s="558"/>
    </row>
    <row r="38" spans="1:21" x14ac:dyDescent="0.25">
      <c r="A38" s="194"/>
      <c r="B38" s="556"/>
      <c r="C38" s="557"/>
      <c r="D38" s="557"/>
      <c r="E38" s="557"/>
      <c r="F38" s="557"/>
      <c r="G38" s="557"/>
      <c r="H38" s="557"/>
      <c r="I38" s="557"/>
      <c r="J38" s="557"/>
      <c r="K38" s="557"/>
      <c r="L38" s="557"/>
      <c r="M38" s="557"/>
      <c r="N38" s="557"/>
      <c r="O38" s="557"/>
      <c r="P38" s="557"/>
      <c r="Q38" s="557"/>
      <c r="R38" s="557"/>
      <c r="S38" s="557"/>
      <c r="T38" s="557"/>
      <c r="U38" s="558"/>
    </row>
    <row r="39" spans="1:21" x14ac:dyDescent="0.25">
      <c r="A39" s="194"/>
      <c r="B39" s="556"/>
      <c r="C39" s="557"/>
      <c r="D39" s="557"/>
      <c r="E39" s="557"/>
      <c r="F39" s="557"/>
      <c r="G39" s="557"/>
      <c r="H39" s="557"/>
      <c r="I39" s="557"/>
      <c r="J39" s="557"/>
      <c r="K39" s="557"/>
      <c r="L39" s="557"/>
      <c r="M39" s="557"/>
      <c r="N39" s="557"/>
      <c r="O39" s="557"/>
      <c r="P39" s="557"/>
      <c r="Q39" s="557"/>
      <c r="R39" s="557"/>
      <c r="S39" s="557"/>
      <c r="T39" s="557"/>
      <c r="U39" s="558"/>
    </row>
    <row r="40" spans="1:21" x14ac:dyDescent="0.25">
      <c r="A40" s="194"/>
      <c r="B40" s="556"/>
      <c r="C40" s="557"/>
      <c r="D40" s="557"/>
      <c r="E40" s="557"/>
      <c r="F40" s="557"/>
      <c r="G40" s="557"/>
      <c r="H40" s="557"/>
      <c r="I40" s="557"/>
      <c r="J40" s="557"/>
      <c r="K40" s="557"/>
      <c r="L40" s="557"/>
      <c r="M40" s="557"/>
      <c r="N40" s="557"/>
      <c r="O40" s="557"/>
      <c r="P40" s="557"/>
      <c r="Q40" s="557"/>
      <c r="R40" s="557"/>
      <c r="S40" s="557"/>
      <c r="T40" s="557"/>
      <c r="U40" s="558"/>
    </row>
    <row r="41" spans="1:21" x14ac:dyDescent="0.25">
      <c r="A41" s="194"/>
      <c r="B41" s="556"/>
      <c r="C41" s="557"/>
      <c r="D41" s="557"/>
      <c r="E41" s="557"/>
      <c r="F41" s="557"/>
      <c r="G41" s="557"/>
      <c r="H41" s="557"/>
      <c r="I41" s="557"/>
      <c r="J41" s="557"/>
      <c r="K41" s="557"/>
      <c r="L41" s="557"/>
      <c r="M41" s="557"/>
      <c r="N41" s="557"/>
      <c r="O41" s="557"/>
      <c r="P41" s="557"/>
      <c r="Q41" s="557"/>
      <c r="R41" s="557"/>
      <c r="S41" s="557"/>
      <c r="T41" s="557"/>
      <c r="U41" s="558"/>
    </row>
    <row r="42" spans="1:21" x14ac:dyDescent="0.25">
      <c r="A42" s="194"/>
      <c r="B42" s="556"/>
      <c r="C42" s="557"/>
      <c r="D42" s="557"/>
      <c r="E42" s="557"/>
      <c r="F42" s="557"/>
      <c r="G42" s="557"/>
      <c r="H42" s="557"/>
      <c r="I42" s="557"/>
      <c r="J42" s="557"/>
      <c r="K42" s="557"/>
      <c r="L42" s="557"/>
      <c r="M42" s="557"/>
      <c r="N42" s="557"/>
      <c r="O42" s="557"/>
      <c r="P42" s="557"/>
      <c r="Q42" s="557"/>
      <c r="R42" s="557"/>
      <c r="S42" s="557"/>
      <c r="T42" s="557"/>
      <c r="U42" s="558"/>
    </row>
    <row r="43" spans="1:21" x14ac:dyDescent="0.25">
      <c r="A43" s="194"/>
      <c r="B43" s="556"/>
      <c r="C43" s="557"/>
      <c r="D43" s="557"/>
      <c r="E43" s="557"/>
      <c r="F43" s="557"/>
      <c r="G43" s="557"/>
      <c r="H43" s="557"/>
      <c r="I43" s="557"/>
      <c r="J43" s="557"/>
      <c r="K43" s="557"/>
      <c r="L43" s="557"/>
      <c r="M43" s="557"/>
      <c r="N43" s="557"/>
      <c r="O43" s="557"/>
      <c r="P43" s="557"/>
      <c r="Q43" s="557"/>
      <c r="R43" s="557"/>
      <c r="S43" s="557"/>
      <c r="T43" s="557"/>
      <c r="U43" s="558"/>
    </row>
    <row r="44" spans="1:21" x14ac:dyDescent="0.25">
      <c r="A44" s="194"/>
      <c r="B44" s="556"/>
      <c r="C44" s="557"/>
      <c r="D44" s="557"/>
      <c r="E44" s="557"/>
      <c r="F44" s="557"/>
      <c r="G44" s="557"/>
      <c r="H44" s="557"/>
      <c r="I44" s="557"/>
      <c r="J44" s="557"/>
      <c r="K44" s="557"/>
      <c r="L44" s="557"/>
      <c r="M44" s="557"/>
      <c r="N44" s="557"/>
      <c r="O44" s="557"/>
      <c r="P44" s="557"/>
      <c r="Q44" s="557"/>
      <c r="R44" s="557"/>
      <c r="S44" s="557"/>
      <c r="T44" s="557"/>
      <c r="U44" s="558"/>
    </row>
    <row r="45" spans="1:21" x14ac:dyDescent="0.25">
      <c r="A45" s="194"/>
      <c r="B45" s="556"/>
      <c r="C45" s="557"/>
      <c r="D45" s="557"/>
      <c r="E45" s="557"/>
      <c r="F45" s="557"/>
      <c r="G45" s="557"/>
      <c r="H45" s="557"/>
      <c r="I45" s="557"/>
      <c r="J45" s="557"/>
      <c r="K45" s="557"/>
      <c r="L45" s="557"/>
      <c r="M45" s="557"/>
      <c r="N45" s="557"/>
      <c r="O45" s="557"/>
      <c r="P45" s="557"/>
      <c r="Q45" s="557"/>
      <c r="R45" s="557"/>
      <c r="S45" s="557"/>
      <c r="T45" s="557"/>
      <c r="U45" s="558"/>
    </row>
    <row r="46" spans="1:21" x14ac:dyDescent="0.25">
      <c r="A46" s="194"/>
      <c r="B46" s="556"/>
      <c r="C46" s="557"/>
      <c r="D46" s="557"/>
      <c r="E46" s="557"/>
      <c r="F46" s="557"/>
      <c r="G46" s="557"/>
      <c r="H46" s="557"/>
      <c r="I46" s="557"/>
      <c r="J46" s="557"/>
      <c r="K46" s="557"/>
      <c r="L46" s="557"/>
      <c r="M46" s="557"/>
      <c r="N46" s="557"/>
      <c r="O46" s="557"/>
      <c r="P46" s="557"/>
      <c r="Q46" s="557"/>
      <c r="R46" s="557"/>
      <c r="S46" s="557"/>
      <c r="T46" s="557"/>
      <c r="U46" s="558"/>
    </row>
    <row r="47" spans="1:21" x14ac:dyDescent="0.25">
      <c r="A47" s="194"/>
      <c r="B47" s="556"/>
      <c r="C47" s="557"/>
      <c r="D47" s="557"/>
      <c r="E47" s="374"/>
      <c r="F47" s="374"/>
      <c r="G47" s="374"/>
      <c r="H47" s="374"/>
      <c r="I47" s="374"/>
      <c r="J47" s="374"/>
      <c r="K47" s="374"/>
      <c r="L47" s="374"/>
      <c r="M47" s="374"/>
      <c r="N47" s="374"/>
      <c r="O47" s="374"/>
      <c r="P47" s="374"/>
      <c r="Q47" s="374"/>
      <c r="R47" s="374"/>
      <c r="S47" s="374"/>
      <c r="T47" s="374"/>
      <c r="U47" s="374"/>
    </row>
    <row r="48" spans="1:21" x14ac:dyDescent="0.25">
      <c r="A48" s="374"/>
      <c r="B48" s="374"/>
      <c r="C48" s="374"/>
      <c r="D48" s="374"/>
      <c r="E48" s="374"/>
      <c r="F48" s="374"/>
      <c r="G48" s="374"/>
      <c r="H48" s="374"/>
      <c r="I48" s="374"/>
      <c r="J48" s="374"/>
      <c r="K48" s="374"/>
      <c r="L48" s="374"/>
      <c r="M48" s="374"/>
      <c r="N48" s="374"/>
      <c r="O48" s="374"/>
      <c r="P48" s="374"/>
      <c r="Q48" s="374"/>
      <c r="R48" s="374"/>
      <c r="S48" s="374"/>
      <c r="T48" s="374"/>
      <c r="U48" s="374"/>
    </row>
    <row r="49" spans="1:21" x14ac:dyDescent="0.25">
      <c r="A49" s="374"/>
      <c r="B49" s="374"/>
      <c r="C49" s="374"/>
      <c r="D49" s="374"/>
      <c r="E49" s="374"/>
      <c r="F49" s="374"/>
      <c r="G49" s="374"/>
      <c r="H49" s="374"/>
      <c r="I49" s="374"/>
      <c r="J49" s="374"/>
      <c r="K49" s="374"/>
      <c r="L49" s="374"/>
      <c r="M49" s="374"/>
      <c r="N49" s="374"/>
      <c r="O49" s="374"/>
      <c r="P49" s="374"/>
      <c r="Q49" s="374"/>
      <c r="R49" s="374"/>
      <c r="S49" s="374"/>
      <c r="T49" s="374"/>
      <c r="U49" s="374"/>
    </row>
    <row r="50" spans="1:21" x14ac:dyDescent="0.25">
      <c r="A50" s="374"/>
      <c r="B50" s="374"/>
      <c r="C50" s="374"/>
      <c r="D50" s="374"/>
      <c r="E50" s="374"/>
      <c r="F50" s="374"/>
      <c r="G50" s="374"/>
      <c r="H50" s="374"/>
      <c r="I50" s="374"/>
      <c r="J50" s="374"/>
      <c r="K50" s="374"/>
      <c r="L50" s="374"/>
      <c r="M50" s="374"/>
      <c r="N50" s="374"/>
      <c r="O50" s="374"/>
      <c r="P50" s="374"/>
      <c r="Q50" s="374"/>
      <c r="R50" s="374"/>
      <c r="S50" s="374"/>
      <c r="T50" s="374"/>
      <c r="U50" s="374"/>
    </row>
    <row r="51" spans="1:21" x14ac:dyDescent="0.25">
      <c r="A51" s="374"/>
      <c r="B51" s="374"/>
      <c r="C51" s="374"/>
      <c r="D51" s="374"/>
      <c r="E51" s="374"/>
      <c r="F51" s="374"/>
      <c r="G51" s="374"/>
      <c r="H51" s="374"/>
      <c r="I51" s="374"/>
      <c r="J51" s="374"/>
      <c r="K51" s="374"/>
      <c r="L51" s="374"/>
      <c r="M51" s="374"/>
      <c r="N51" s="374"/>
      <c r="O51" s="374"/>
      <c r="P51" s="374"/>
      <c r="Q51" s="374"/>
      <c r="R51" s="374"/>
      <c r="S51" s="374"/>
      <c r="T51" s="374"/>
      <c r="U51" s="374"/>
    </row>
    <row r="52" spans="1:21" x14ac:dyDescent="0.25">
      <c r="A52" s="374"/>
      <c r="B52" s="374"/>
      <c r="C52" s="374"/>
      <c r="D52" s="374"/>
      <c r="E52" s="374"/>
      <c r="F52" s="374"/>
      <c r="G52" s="374"/>
      <c r="H52" s="374"/>
      <c r="I52" s="374"/>
      <c r="J52" s="374"/>
      <c r="K52" s="374"/>
      <c r="L52" s="374"/>
      <c r="M52" s="374"/>
      <c r="N52" s="374"/>
      <c r="O52" s="374"/>
      <c r="P52" s="374"/>
      <c r="Q52" s="374"/>
      <c r="R52" s="374"/>
      <c r="S52" s="374"/>
      <c r="T52" s="374"/>
      <c r="U52" s="374"/>
    </row>
    <row r="53" spans="1:21" x14ac:dyDescent="0.25">
      <c r="A53" s="374"/>
      <c r="B53" s="374"/>
      <c r="C53" s="374"/>
      <c r="D53" s="374"/>
      <c r="E53" s="374"/>
      <c r="F53" s="374"/>
      <c r="G53" s="374"/>
      <c r="H53" s="374"/>
      <c r="I53" s="374"/>
      <c r="J53" s="374"/>
      <c r="K53" s="374"/>
      <c r="L53" s="374"/>
      <c r="M53" s="374"/>
      <c r="N53" s="374"/>
      <c r="O53" s="374"/>
      <c r="P53" s="374"/>
      <c r="Q53" s="374"/>
      <c r="R53" s="374"/>
      <c r="S53" s="374"/>
      <c r="T53" s="374"/>
      <c r="U53" s="374"/>
    </row>
    <row r="54" spans="1:21" x14ac:dyDescent="0.25">
      <c r="A54" s="374"/>
      <c r="B54" s="374"/>
      <c r="C54" s="374"/>
      <c r="D54" s="374"/>
      <c r="E54" s="374"/>
      <c r="F54" s="374"/>
      <c r="G54" s="374"/>
      <c r="H54" s="374"/>
      <c r="I54" s="374"/>
      <c r="J54" s="374"/>
      <c r="K54" s="374"/>
      <c r="L54" s="374"/>
      <c r="M54" s="374"/>
      <c r="N54" s="374"/>
      <c r="O54" s="374"/>
      <c r="P54" s="374"/>
      <c r="Q54" s="374"/>
      <c r="R54" s="374"/>
      <c r="S54" s="374"/>
      <c r="T54" s="374"/>
      <c r="U54" s="374"/>
    </row>
    <row r="55" spans="1:21" x14ac:dyDescent="0.25">
      <c r="A55" s="374"/>
      <c r="B55" s="374"/>
      <c r="C55" s="374"/>
      <c r="D55" s="374"/>
      <c r="E55" s="374"/>
      <c r="F55" s="374"/>
      <c r="G55" s="374"/>
      <c r="H55" s="374"/>
      <c r="I55" s="374"/>
      <c r="J55" s="374"/>
      <c r="K55" s="374"/>
      <c r="L55" s="374"/>
      <c r="M55" s="374"/>
      <c r="N55" s="374"/>
      <c r="O55" s="374"/>
      <c r="P55" s="374"/>
      <c r="Q55" s="374"/>
      <c r="R55" s="374"/>
      <c r="S55" s="374"/>
      <c r="T55" s="374"/>
      <c r="U55" s="374"/>
    </row>
    <row r="56" spans="1:21" x14ac:dyDescent="0.25">
      <c r="A56" s="374"/>
      <c r="B56" s="374"/>
      <c r="C56" s="374"/>
      <c r="D56" s="374"/>
      <c r="E56" s="374"/>
      <c r="F56" s="374"/>
      <c r="G56" s="374"/>
      <c r="H56" s="374"/>
      <c r="I56" s="374"/>
      <c r="J56" s="374"/>
      <c r="K56" s="374"/>
      <c r="L56" s="374"/>
      <c r="M56" s="374"/>
      <c r="N56" s="374"/>
      <c r="O56" s="374"/>
      <c r="P56" s="374"/>
      <c r="Q56" s="374"/>
      <c r="R56" s="374"/>
      <c r="S56" s="374"/>
      <c r="T56" s="374"/>
      <c r="U56" s="374"/>
    </row>
    <row r="57" spans="1:21" x14ac:dyDescent="0.25">
      <c r="A57" s="374"/>
      <c r="B57" s="374"/>
      <c r="C57" s="374"/>
      <c r="D57" s="374"/>
      <c r="E57" s="374"/>
      <c r="F57" s="374"/>
      <c r="G57" s="374"/>
      <c r="H57" s="374"/>
      <c r="I57" s="374"/>
      <c r="J57" s="374"/>
      <c r="K57" s="374"/>
      <c r="L57" s="374"/>
      <c r="M57" s="374"/>
      <c r="N57" s="374"/>
      <c r="O57" s="374"/>
      <c r="P57" s="374"/>
      <c r="Q57" s="374"/>
      <c r="R57" s="374"/>
      <c r="S57" s="374"/>
      <c r="T57" s="374"/>
      <c r="U57" s="374"/>
    </row>
    <row r="58" spans="1:21" x14ac:dyDescent="0.25">
      <c r="A58" s="374"/>
      <c r="B58" s="374"/>
      <c r="C58" s="374"/>
      <c r="D58" s="374"/>
      <c r="E58" s="374"/>
      <c r="F58" s="374"/>
      <c r="G58" s="374"/>
      <c r="H58" s="374"/>
      <c r="I58" s="374"/>
      <c r="J58" s="374"/>
      <c r="K58" s="374"/>
      <c r="L58" s="374"/>
      <c r="M58" s="374"/>
      <c r="N58" s="374"/>
      <c r="O58" s="374"/>
      <c r="P58" s="374"/>
      <c r="Q58" s="374"/>
      <c r="R58" s="374"/>
      <c r="S58" s="374"/>
      <c r="T58" s="374"/>
      <c r="U58" s="374"/>
    </row>
    <row r="59" spans="1:21" x14ac:dyDescent="0.25">
      <c r="A59" s="374"/>
      <c r="B59" s="374"/>
      <c r="C59" s="374"/>
      <c r="D59" s="374"/>
      <c r="E59" s="374"/>
      <c r="F59" s="374"/>
      <c r="G59" s="374"/>
      <c r="H59" s="374"/>
      <c r="I59" s="374"/>
      <c r="J59" s="374"/>
      <c r="K59" s="374"/>
      <c r="L59" s="374"/>
      <c r="M59" s="374"/>
      <c r="N59" s="374"/>
      <c r="O59" s="374"/>
      <c r="P59" s="374"/>
      <c r="Q59" s="374"/>
      <c r="R59" s="374"/>
      <c r="S59" s="374"/>
      <c r="T59" s="374"/>
      <c r="U59" s="374"/>
    </row>
    <row r="60" spans="1:21" x14ac:dyDescent="0.25">
      <c r="A60" s="374"/>
      <c r="B60" s="374"/>
      <c r="C60" s="374"/>
      <c r="D60" s="374"/>
      <c r="E60" s="374"/>
      <c r="F60" s="374"/>
      <c r="G60" s="374"/>
      <c r="H60" s="374"/>
      <c r="I60" s="374"/>
      <c r="J60" s="374"/>
      <c r="K60" s="374"/>
      <c r="L60" s="374"/>
      <c r="M60" s="374"/>
      <c r="N60" s="374"/>
      <c r="O60" s="374"/>
      <c r="P60" s="374"/>
      <c r="Q60" s="374"/>
      <c r="R60" s="374"/>
      <c r="S60" s="374"/>
      <c r="T60" s="374"/>
      <c r="U60" s="374"/>
    </row>
    <row r="61" spans="1:21" x14ac:dyDescent="0.25">
      <c r="A61" s="374"/>
      <c r="B61" s="374"/>
      <c r="C61" s="374"/>
      <c r="D61" s="374"/>
      <c r="E61" s="374"/>
      <c r="F61" s="374"/>
      <c r="G61" s="374"/>
      <c r="H61" s="374"/>
      <c r="I61" s="374"/>
      <c r="J61" s="374"/>
      <c r="K61" s="374"/>
      <c r="L61" s="374"/>
      <c r="M61" s="374"/>
      <c r="N61" s="374"/>
      <c r="O61" s="374"/>
      <c r="P61" s="374"/>
      <c r="Q61" s="374"/>
      <c r="R61" s="374"/>
      <c r="S61" s="374"/>
      <c r="T61" s="374"/>
      <c r="U61" s="374"/>
    </row>
    <row r="62" spans="1:21" x14ac:dyDescent="0.25">
      <c r="A62" s="374"/>
      <c r="B62" s="374"/>
      <c r="C62" s="374"/>
      <c r="D62" s="374"/>
      <c r="E62" s="374"/>
      <c r="F62" s="374"/>
      <c r="G62" s="374"/>
      <c r="H62" s="374"/>
      <c r="I62" s="374"/>
      <c r="J62" s="374"/>
      <c r="K62" s="374"/>
      <c r="L62" s="374"/>
      <c r="M62" s="374"/>
      <c r="N62" s="374"/>
      <c r="O62" s="374"/>
      <c r="P62" s="374"/>
      <c r="Q62" s="374"/>
      <c r="R62" s="374"/>
      <c r="S62" s="374"/>
      <c r="T62" s="374"/>
      <c r="U62" s="374"/>
    </row>
    <row r="63" spans="1:21" x14ac:dyDescent="0.25">
      <c r="A63" s="374"/>
      <c r="B63" s="374"/>
      <c r="C63" s="374"/>
      <c r="D63" s="374"/>
      <c r="E63" s="374"/>
      <c r="F63" s="374"/>
      <c r="G63" s="374"/>
      <c r="H63" s="374"/>
      <c r="I63" s="374"/>
      <c r="J63" s="374"/>
      <c r="K63" s="374"/>
      <c r="L63" s="374"/>
      <c r="M63" s="374"/>
      <c r="N63" s="374"/>
      <c r="O63" s="374"/>
      <c r="P63" s="374"/>
      <c r="Q63" s="374"/>
      <c r="R63" s="374"/>
      <c r="S63" s="374"/>
      <c r="T63" s="374"/>
      <c r="U63" s="374"/>
    </row>
    <row r="64" spans="1:21" x14ac:dyDescent="0.25">
      <c r="A64" s="374"/>
      <c r="B64" s="374"/>
      <c r="C64" s="374"/>
      <c r="D64" s="374"/>
      <c r="E64" s="374"/>
      <c r="F64" s="374"/>
      <c r="G64" s="374"/>
      <c r="H64" s="374"/>
      <c r="I64" s="374"/>
      <c r="J64" s="374"/>
      <c r="K64" s="374"/>
      <c r="L64" s="374"/>
      <c r="M64" s="374"/>
      <c r="N64" s="374"/>
      <c r="O64" s="374"/>
      <c r="P64" s="374"/>
      <c r="Q64" s="374"/>
      <c r="R64" s="374"/>
      <c r="S64" s="374"/>
      <c r="T64" s="374"/>
      <c r="U64" s="374"/>
    </row>
    <row r="65" spans="1:21" x14ac:dyDescent="0.25">
      <c r="A65" s="374"/>
      <c r="B65" s="374"/>
      <c r="C65" s="374"/>
      <c r="D65" s="374"/>
      <c r="E65" s="374"/>
      <c r="F65" s="374"/>
      <c r="G65" s="374"/>
      <c r="H65" s="374"/>
      <c r="I65" s="374"/>
      <c r="J65" s="374"/>
      <c r="K65" s="374"/>
      <c r="L65" s="374"/>
      <c r="M65" s="374"/>
      <c r="N65" s="374"/>
      <c r="O65" s="374"/>
      <c r="P65" s="374"/>
      <c r="Q65" s="374"/>
      <c r="R65" s="374"/>
      <c r="S65" s="374"/>
      <c r="T65" s="374"/>
      <c r="U65" s="374"/>
    </row>
    <row r="66" spans="1:21" x14ac:dyDescent="0.25">
      <c r="A66" s="374"/>
      <c r="B66" s="374"/>
      <c r="C66" s="374"/>
      <c r="D66" s="374"/>
      <c r="E66" s="374"/>
      <c r="F66" s="374"/>
      <c r="G66" s="374"/>
      <c r="H66" s="374"/>
      <c r="I66" s="374"/>
      <c r="J66" s="374"/>
      <c r="K66" s="374"/>
      <c r="L66" s="374"/>
      <c r="M66" s="374"/>
      <c r="N66" s="374"/>
      <c r="O66" s="374"/>
      <c r="P66" s="374"/>
      <c r="Q66" s="374"/>
      <c r="R66" s="374"/>
      <c r="S66" s="374"/>
      <c r="T66" s="374"/>
      <c r="U66" s="374"/>
    </row>
    <row r="67" spans="1:21" x14ac:dyDescent="0.25">
      <c r="A67" s="374"/>
      <c r="B67" s="374"/>
      <c r="C67" s="374"/>
      <c r="D67" s="374"/>
      <c r="E67" s="374"/>
      <c r="F67" s="374"/>
      <c r="G67" s="374"/>
      <c r="H67" s="374"/>
      <c r="I67" s="374"/>
      <c r="J67" s="374"/>
      <c r="K67" s="374"/>
      <c r="L67" s="374"/>
      <c r="M67" s="374"/>
      <c r="N67" s="374"/>
      <c r="O67" s="374"/>
      <c r="P67" s="374"/>
      <c r="Q67" s="374"/>
      <c r="R67" s="374"/>
      <c r="S67" s="374"/>
      <c r="T67" s="374"/>
      <c r="U67" s="374"/>
    </row>
    <row r="68" spans="1:21" x14ac:dyDescent="0.25">
      <c r="A68" s="374"/>
      <c r="B68" s="374"/>
      <c r="C68" s="374"/>
      <c r="D68" s="374"/>
      <c r="E68" s="374"/>
      <c r="F68" s="374"/>
      <c r="G68" s="374"/>
      <c r="H68" s="374"/>
      <c r="I68" s="374"/>
      <c r="J68" s="374"/>
      <c r="K68" s="374"/>
      <c r="L68" s="374"/>
      <c r="M68" s="374"/>
      <c r="N68" s="374"/>
      <c r="O68" s="374"/>
      <c r="P68" s="374"/>
      <c r="Q68" s="374"/>
      <c r="R68" s="374"/>
      <c r="S68" s="374"/>
      <c r="T68" s="374"/>
      <c r="U68" s="374"/>
    </row>
    <row r="69" spans="1:21" x14ac:dyDescent="0.25">
      <c r="A69" s="374"/>
      <c r="B69" s="374"/>
      <c r="C69" s="374"/>
      <c r="D69" s="374"/>
      <c r="E69" s="374"/>
      <c r="F69" s="374"/>
      <c r="G69" s="374"/>
      <c r="H69" s="374"/>
      <c r="I69" s="374"/>
      <c r="J69" s="374"/>
      <c r="K69" s="374"/>
      <c r="L69" s="374"/>
      <c r="M69" s="374"/>
      <c r="N69" s="374"/>
      <c r="O69" s="374"/>
      <c r="P69" s="374"/>
      <c r="Q69" s="374"/>
      <c r="R69" s="374"/>
      <c r="S69" s="374"/>
      <c r="T69" s="374"/>
      <c r="U69" s="374"/>
    </row>
    <row r="70" spans="1:21" x14ac:dyDescent="0.25">
      <c r="A70" s="374"/>
      <c r="B70" s="374"/>
      <c r="C70" s="374"/>
      <c r="D70" s="374"/>
      <c r="E70" s="374"/>
      <c r="F70" s="374"/>
      <c r="G70" s="374"/>
      <c r="H70" s="374"/>
      <c r="I70" s="374"/>
      <c r="J70" s="374"/>
      <c r="K70" s="374"/>
      <c r="L70" s="374"/>
      <c r="M70" s="374"/>
      <c r="N70" s="374"/>
      <c r="O70" s="374"/>
      <c r="P70" s="374"/>
      <c r="Q70" s="374"/>
      <c r="R70" s="374"/>
      <c r="S70" s="374"/>
      <c r="T70" s="374"/>
      <c r="U70" s="374"/>
    </row>
    <row r="71" spans="1:21" x14ac:dyDescent="0.25">
      <c r="A71" s="374"/>
      <c r="B71" s="374"/>
      <c r="C71" s="374"/>
      <c r="D71" s="374"/>
      <c r="E71" s="374"/>
      <c r="F71" s="374"/>
      <c r="G71" s="374"/>
      <c r="H71" s="374"/>
      <c r="I71" s="374"/>
      <c r="J71" s="374"/>
      <c r="K71" s="374"/>
      <c r="L71" s="374"/>
      <c r="M71" s="374"/>
      <c r="N71" s="374"/>
      <c r="O71" s="374"/>
      <c r="P71" s="374"/>
      <c r="Q71" s="374"/>
      <c r="R71" s="374"/>
      <c r="S71" s="374"/>
      <c r="T71" s="374"/>
      <c r="U71" s="374"/>
    </row>
    <row r="72" spans="1:21" x14ac:dyDescent="0.25">
      <c r="A72" s="374"/>
      <c r="B72" s="374"/>
      <c r="C72" s="374"/>
      <c r="D72" s="374"/>
      <c r="E72" s="374"/>
      <c r="F72" s="374"/>
      <c r="G72" s="374"/>
      <c r="H72" s="374"/>
      <c r="I72" s="374"/>
      <c r="J72" s="374"/>
      <c r="K72" s="374"/>
      <c r="L72" s="374"/>
      <c r="M72" s="374"/>
      <c r="N72" s="374"/>
      <c r="O72" s="374"/>
      <c r="P72" s="374"/>
      <c r="Q72" s="374"/>
      <c r="R72" s="374"/>
      <c r="S72" s="374"/>
      <c r="T72" s="374"/>
      <c r="U72" s="374"/>
    </row>
    <row r="73" spans="1:21" x14ac:dyDescent="0.25">
      <c r="A73" s="374"/>
      <c r="B73" s="374"/>
      <c r="C73" s="374"/>
      <c r="D73" s="374"/>
      <c r="E73" s="374"/>
      <c r="F73" s="374"/>
      <c r="G73" s="374"/>
      <c r="H73" s="374"/>
      <c r="I73" s="374"/>
      <c r="J73" s="374"/>
      <c r="K73" s="374"/>
      <c r="L73" s="374"/>
      <c r="M73" s="374"/>
      <c r="N73" s="374"/>
      <c r="O73" s="374"/>
      <c r="P73" s="374"/>
      <c r="Q73" s="374"/>
      <c r="R73" s="374"/>
      <c r="S73" s="374"/>
      <c r="T73" s="374"/>
      <c r="U73" s="374"/>
    </row>
    <row r="74" spans="1:21" x14ac:dyDescent="0.25">
      <c r="A74" s="374"/>
      <c r="B74" s="374"/>
      <c r="C74" s="374"/>
      <c r="D74" s="374"/>
      <c r="E74" s="374"/>
      <c r="F74" s="374"/>
      <c r="G74" s="374"/>
      <c r="H74" s="374"/>
      <c r="I74" s="374"/>
      <c r="J74" s="374"/>
      <c r="K74" s="374"/>
      <c r="L74" s="374"/>
      <c r="M74" s="374"/>
      <c r="N74" s="374"/>
      <c r="O74" s="374"/>
      <c r="P74" s="374"/>
      <c r="Q74" s="374"/>
      <c r="R74" s="374"/>
      <c r="S74" s="374"/>
      <c r="T74" s="374"/>
      <c r="U74" s="374"/>
    </row>
    <row r="75" spans="1:21" x14ac:dyDescent="0.25">
      <c r="A75" s="374"/>
      <c r="B75" s="374"/>
      <c r="C75" s="374"/>
      <c r="D75" s="374"/>
      <c r="E75" s="374"/>
      <c r="F75" s="374"/>
      <c r="G75" s="374"/>
      <c r="H75" s="374"/>
      <c r="I75" s="374"/>
      <c r="J75" s="374"/>
      <c r="K75" s="374"/>
      <c r="L75" s="374"/>
      <c r="M75" s="374"/>
      <c r="N75" s="374"/>
      <c r="O75" s="374"/>
      <c r="P75" s="374"/>
      <c r="Q75" s="374"/>
      <c r="R75" s="374"/>
      <c r="S75" s="374"/>
      <c r="T75" s="374"/>
      <c r="U75" s="374"/>
    </row>
    <row r="76" spans="1:21" x14ac:dyDescent="0.25">
      <c r="A76" s="374"/>
      <c r="B76" s="374"/>
      <c r="C76" s="374"/>
      <c r="D76" s="374"/>
      <c r="E76" s="374"/>
      <c r="F76" s="374"/>
      <c r="G76" s="374"/>
      <c r="H76" s="374"/>
      <c r="I76" s="374"/>
      <c r="J76" s="374"/>
      <c r="K76" s="374"/>
      <c r="L76" s="374"/>
      <c r="M76" s="374"/>
      <c r="N76" s="374"/>
      <c r="O76" s="374"/>
      <c r="P76" s="374"/>
      <c r="Q76" s="374"/>
      <c r="R76" s="374"/>
      <c r="S76" s="374"/>
      <c r="T76" s="374"/>
      <c r="U76" s="374"/>
    </row>
    <row r="77" spans="1:21" x14ac:dyDescent="0.25">
      <c r="A77" s="374"/>
      <c r="B77" s="374"/>
      <c r="C77" s="374"/>
      <c r="D77" s="374"/>
      <c r="E77" s="374"/>
      <c r="F77" s="374"/>
      <c r="G77" s="374"/>
      <c r="H77" s="374"/>
      <c r="I77" s="374"/>
      <c r="J77" s="374"/>
      <c r="K77" s="374"/>
      <c r="L77" s="374"/>
      <c r="M77" s="374"/>
      <c r="N77" s="374"/>
      <c r="O77" s="374"/>
      <c r="P77" s="374"/>
      <c r="Q77" s="374"/>
      <c r="R77" s="374"/>
      <c r="S77" s="374"/>
      <c r="T77" s="374"/>
      <c r="U77" s="374"/>
    </row>
    <row r="78" spans="1:21" x14ac:dyDescent="0.25">
      <c r="A78" s="374"/>
      <c r="B78" s="374"/>
      <c r="C78" s="374"/>
      <c r="D78" s="374"/>
      <c r="E78" s="374"/>
      <c r="F78" s="374"/>
      <c r="G78" s="374"/>
      <c r="H78" s="374"/>
      <c r="I78" s="374"/>
      <c r="J78" s="374"/>
      <c r="K78" s="374"/>
      <c r="L78" s="374"/>
      <c r="M78" s="374"/>
      <c r="N78" s="374"/>
      <c r="O78" s="374"/>
      <c r="P78" s="374"/>
      <c r="Q78" s="374"/>
      <c r="R78" s="374"/>
      <c r="S78" s="374"/>
      <c r="T78" s="374"/>
      <c r="U78" s="374"/>
    </row>
    <row r="79" spans="1:21" x14ac:dyDescent="0.25">
      <c r="A79" s="374"/>
      <c r="B79" s="374"/>
      <c r="C79" s="374"/>
      <c r="D79" s="374"/>
      <c r="E79" s="374"/>
      <c r="F79" s="374"/>
      <c r="G79" s="374"/>
      <c r="H79" s="374"/>
      <c r="I79" s="374"/>
      <c r="J79" s="374"/>
      <c r="K79" s="374"/>
      <c r="L79" s="374"/>
      <c r="M79" s="374"/>
      <c r="N79" s="374"/>
      <c r="O79" s="374"/>
      <c r="P79" s="374"/>
      <c r="Q79" s="374"/>
      <c r="R79" s="374"/>
      <c r="S79" s="374"/>
      <c r="T79" s="374"/>
      <c r="U79" s="374"/>
    </row>
    <row r="80" spans="1:21" x14ac:dyDescent="0.25">
      <c r="A80" s="374"/>
      <c r="B80" s="374"/>
      <c r="C80" s="374"/>
      <c r="D80" s="374"/>
      <c r="E80" s="374"/>
      <c r="F80" s="374"/>
      <c r="G80" s="374"/>
      <c r="H80" s="374"/>
      <c r="I80" s="374"/>
      <c r="J80" s="374"/>
      <c r="K80" s="374"/>
      <c r="L80" s="374"/>
      <c r="M80" s="374"/>
      <c r="N80" s="374"/>
      <c r="O80" s="374"/>
      <c r="P80" s="374"/>
      <c r="Q80" s="374"/>
      <c r="R80" s="374"/>
      <c r="S80" s="374"/>
      <c r="T80" s="374"/>
      <c r="U80" s="374"/>
    </row>
    <row r="81" spans="1:21" x14ac:dyDescent="0.25">
      <c r="A81" s="374"/>
      <c r="B81" s="374"/>
      <c r="C81" s="374"/>
      <c r="D81" s="374"/>
      <c r="E81" s="374"/>
      <c r="F81" s="374"/>
      <c r="G81" s="374"/>
      <c r="H81" s="374"/>
      <c r="I81" s="374"/>
      <c r="J81" s="374"/>
      <c r="K81" s="374"/>
      <c r="L81" s="374"/>
      <c r="M81" s="374"/>
      <c r="N81" s="374"/>
      <c r="O81" s="374"/>
      <c r="P81" s="374"/>
      <c r="Q81" s="374"/>
      <c r="R81" s="374"/>
      <c r="S81" s="374"/>
      <c r="T81" s="374"/>
      <c r="U81" s="374"/>
    </row>
    <row r="82" spans="1:21" x14ac:dyDescent="0.25">
      <c r="A82" s="374"/>
      <c r="B82" s="374"/>
      <c r="C82" s="374"/>
      <c r="D82" s="374"/>
      <c r="E82" s="374"/>
      <c r="F82" s="374"/>
      <c r="G82" s="374"/>
      <c r="H82" s="374"/>
      <c r="I82" s="374"/>
      <c r="J82" s="374"/>
      <c r="K82" s="374"/>
      <c r="L82" s="374"/>
      <c r="M82" s="374"/>
      <c r="N82" s="374"/>
      <c r="O82" s="374"/>
      <c r="P82" s="374"/>
      <c r="Q82" s="374"/>
      <c r="R82" s="374"/>
      <c r="S82" s="374"/>
      <c r="T82" s="374"/>
      <c r="U82" s="374"/>
    </row>
    <row r="83" spans="1:21" x14ac:dyDescent="0.25">
      <c r="A83" s="374"/>
      <c r="B83" s="374"/>
      <c r="C83" s="374"/>
      <c r="D83" s="374"/>
      <c r="E83" s="374"/>
      <c r="F83" s="374"/>
      <c r="G83" s="374"/>
      <c r="H83" s="374"/>
      <c r="I83" s="374"/>
      <c r="J83" s="374"/>
      <c r="K83" s="374"/>
      <c r="L83" s="374"/>
      <c r="M83" s="374"/>
      <c r="N83" s="374"/>
      <c r="O83" s="374"/>
      <c r="P83" s="374"/>
      <c r="Q83" s="374"/>
      <c r="R83" s="374"/>
      <c r="S83" s="374"/>
      <c r="T83" s="374"/>
      <c r="U83" s="374"/>
    </row>
    <row r="84" spans="1:21" x14ac:dyDescent="0.25">
      <c r="A84" s="374"/>
      <c r="B84" s="374"/>
      <c r="C84" s="374"/>
      <c r="D84" s="374"/>
      <c r="E84" s="374"/>
      <c r="F84" s="374"/>
      <c r="G84" s="374"/>
      <c r="H84" s="374"/>
      <c r="I84" s="374"/>
      <c r="J84" s="374"/>
      <c r="K84" s="374"/>
      <c r="L84" s="374"/>
      <c r="M84" s="374"/>
      <c r="N84" s="374"/>
      <c r="O84" s="374"/>
      <c r="P84" s="374"/>
      <c r="Q84" s="374"/>
      <c r="R84" s="374"/>
      <c r="S84" s="374"/>
      <c r="T84" s="374"/>
      <c r="U84" s="374"/>
    </row>
    <row r="85" spans="1:21" x14ac:dyDescent="0.25">
      <c r="A85" s="374"/>
      <c r="B85" s="374"/>
      <c r="C85" s="374"/>
      <c r="D85" s="374"/>
      <c r="E85" s="374"/>
      <c r="F85" s="374"/>
      <c r="G85" s="374"/>
      <c r="H85" s="374"/>
      <c r="I85" s="374"/>
      <c r="J85" s="374"/>
      <c r="K85" s="374"/>
      <c r="L85" s="374"/>
      <c r="M85" s="374"/>
      <c r="N85" s="374"/>
      <c r="O85" s="374"/>
      <c r="P85" s="374"/>
      <c r="Q85" s="374"/>
      <c r="R85" s="374"/>
      <c r="S85" s="374"/>
      <c r="T85" s="374"/>
      <c r="U85" s="374"/>
    </row>
    <row r="86" spans="1:21" x14ac:dyDescent="0.25">
      <c r="A86" s="374"/>
      <c r="B86" s="374"/>
      <c r="C86" s="374"/>
      <c r="D86" s="374"/>
      <c r="E86" s="374"/>
      <c r="F86" s="374"/>
      <c r="G86" s="374"/>
      <c r="H86" s="374"/>
      <c r="I86" s="374"/>
      <c r="J86" s="374"/>
      <c r="K86" s="374"/>
      <c r="L86" s="374"/>
      <c r="M86" s="374"/>
      <c r="N86" s="374"/>
      <c r="O86" s="374"/>
      <c r="P86" s="374"/>
      <c r="Q86" s="374"/>
      <c r="R86" s="374"/>
      <c r="S86" s="374"/>
      <c r="T86" s="374"/>
      <c r="U86" s="374"/>
    </row>
    <row r="87" spans="1:21" x14ac:dyDescent="0.25">
      <c r="A87" s="374"/>
      <c r="B87" s="374"/>
      <c r="C87" s="374"/>
      <c r="D87" s="374"/>
      <c r="E87" s="374"/>
      <c r="F87" s="374"/>
      <c r="G87" s="374"/>
      <c r="H87" s="374"/>
      <c r="I87" s="374"/>
      <c r="J87" s="374"/>
      <c r="K87" s="374"/>
      <c r="L87" s="374"/>
      <c r="M87" s="374"/>
      <c r="N87" s="374"/>
      <c r="O87" s="374"/>
      <c r="P87" s="374"/>
      <c r="Q87" s="374"/>
      <c r="R87" s="374"/>
      <c r="S87" s="374"/>
      <c r="T87" s="374"/>
      <c r="U87" s="374"/>
    </row>
    <row r="88" spans="1:21" x14ac:dyDescent="0.25">
      <c r="A88" s="374"/>
      <c r="B88" s="374"/>
      <c r="C88" s="374"/>
      <c r="D88" s="374"/>
      <c r="E88" s="374"/>
      <c r="F88" s="374"/>
      <c r="G88" s="374"/>
      <c r="H88" s="374"/>
      <c r="I88" s="374"/>
      <c r="J88" s="374"/>
      <c r="K88" s="374"/>
      <c r="L88" s="374"/>
      <c r="M88" s="374"/>
      <c r="N88" s="374"/>
      <c r="O88" s="374"/>
      <c r="P88" s="374"/>
      <c r="Q88" s="374"/>
      <c r="R88" s="374"/>
      <c r="S88" s="374"/>
      <c r="T88" s="374"/>
      <c r="U88" s="374"/>
    </row>
    <row r="89" spans="1:21" x14ac:dyDescent="0.25">
      <c r="A89" s="374"/>
      <c r="B89" s="374"/>
      <c r="C89" s="374"/>
      <c r="D89" s="374"/>
      <c r="E89" s="374"/>
      <c r="F89" s="374"/>
      <c r="G89" s="374"/>
      <c r="H89" s="374"/>
      <c r="I89" s="374"/>
      <c r="J89" s="374"/>
      <c r="K89" s="374"/>
      <c r="L89" s="374"/>
      <c r="M89" s="374"/>
      <c r="N89" s="374"/>
      <c r="O89" s="374"/>
      <c r="P89" s="374"/>
      <c r="Q89" s="374"/>
      <c r="R89" s="374"/>
      <c r="S89" s="374"/>
      <c r="T89" s="374"/>
      <c r="U89" s="374"/>
    </row>
    <row r="90" spans="1:21" x14ac:dyDescent="0.25">
      <c r="A90" s="374"/>
      <c r="B90" s="374"/>
      <c r="C90" s="374"/>
      <c r="D90" s="374"/>
      <c r="E90" s="374"/>
      <c r="F90" s="374"/>
      <c r="G90" s="374"/>
      <c r="H90" s="374"/>
      <c r="I90" s="374"/>
      <c r="J90" s="374"/>
      <c r="K90" s="374"/>
      <c r="L90" s="374"/>
      <c r="M90" s="374"/>
      <c r="N90" s="374"/>
      <c r="O90" s="374"/>
      <c r="P90" s="374"/>
      <c r="Q90" s="374"/>
      <c r="R90" s="374"/>
      <c r="S90" s="374"/>
      <c r="T90" s="374"/>
      <c r="U90" s="374"/>
    </row>
    <row r="91" spans="1:21" x14ac:dyDescent="0.25">
      <c r="A91" s="374"/>
      <c r="B91" s="374"/>
      <c r="C91" s="374"/>
      <c r="D91" s="374"/>
      <c r="E91" s="374"/>
      <c r="F91" s="374"/>
      <c r="G91" s="374"/>
      <c r="H91" s="374"/>
      <c r="I91" s="374"/>
      <c r="J91" s="374"/>
      <c r="K91" s="374"/>
      <c r="L91" s="374"/>
      <c r="M91" s="374"/>
      <c r="N91" s="374"/>
      <c r="O91" s="374"/>
      <c r="P91" s="374"/>
      <c r="Q91" s="374"/>
      <c r="R91" s="374"/>
      <c r="S91" s="374"/>
      <c r="T91" s="374"/>
      <c r="U91" s="374"/>
    </row>
    <row r="92" spans="1:21" x14ac:dyDescent="0.25">
      <c r="A92" s="374"/>
      <c r="B92" s="374"/>
      <c r="C92" s="374"/>
      <c r="D92" s="374"/>
      <c r="E92" s="374"/>
      <c r="F92" s="374"/>
      <c r="G92" s="374"/>
      <c r="H92" s="374"/>
      <c r="I92" s="374"/>
      <c r="J92" s="374"/>
      <c r="K92" s="374"/>
      <c r="L92" s="374"/>
      <c r="M92" s="374"/>
      <c r="N92" s="374"/>
      <c r="O92" s="374"/>
      <c r="P92" s="374"/>
      <c r="Q92" s="374"/>
      <c r="R92" s="374"/>
      <c r="S92" s="374"/>
      <c r="T92" s="374"/>
      <c r="U92" s="374"/>
    </row>
    <row r="93" spans="1:21" x14ac:dyDescent="0.25">
      <c r="A93" s="374"/>
      <c r="B93" s="374"/>
      <c r="C93" s="374"/>
      <c r="D93" s="374"/>
      <c r="E93" s="374"/>
      <c r="F93" s="374"/>
      <c r="G93" s="374"/>
      <c r="H93" s="374"/>
      <c r="I93" s="374"/>
      <c r="J93" s="374"/>
      <c r="K93" s="374"/>
      <c r="L93" s="374"/>
      <c r="M93" s="374"/>
      <c r="N93" s="374"/>
      <c r="O93" s="374"/>
      <c r="P93" s="374"/>
      <c r="Q93" s="374"/>
      <c r="R93" s="374"/>
      <c r="S93" s="374"/>
      <c r="T93" s="374"/>
      <c r="U93" s="374"/>
    </row>
    <row r="94" spans="1:21" x14ac:dyDescent="0.25">
      <c r="A94" s="374"/>
      <c r="B94" s="374"/>
      <c r="C94" s="374"/>
      <c r="D94" s="374"/>
      <c r="E94" s="374"/>
      <c r="F94" s="374"/>
      <c r="G94" s="374"/>
      <c r="H94" s="374"/>
      <c r="I94" s="374"/>
      <c r="J94" s="374"/>
      <c r="K94" s="374"/>
      <c r="L94" s="374"/>
      <c r="M94" s="374"/>
      <c r="N94" s="374"/>
      <c r="O94" s="374"/>
      <c r="P94" s="374"/>
      <c r="Q94" s="374"/>
      <c r="R94" s="374"/>
      <c r="S94" s="374"/>
      <c r="T94" s="374"/>
      <c r="U94" s="374"/>
    </row>
    <row r="95" spans="1:21" x14ac:dyDescent="0.25">
      <c r="A95" s="374"/>
      <c r="B95" s="374"/>
      <c r="C95" s="374"/>
      <c r="D95" s="374"/>
      <c r="E95" s="374"/>
      <c r="F95" s="374"/>
      <c r="G95" s="374"/>
      <c r="H95" s="374"/>
      <c r="I95" s="374"/>
      <c r="J95" s="374"/>
      <c r="K95" s="374"/>
      <c r="L95" s="374"/>
      <c r="M95" s="374"/>
      <c r="N95" s="374"/>
      <c r="O95" s="374"/>
      <c r="P95" s="374"/>
      <c r="Q95" s="374"/>
      <c r="R95" s="374"/>
      <c r="S95" s="374"/>
      <c r="T95" s="374"/>
      <c r="U95" s="374"/>
    </row>
    <row r="96" spans="1:21" x14ac:dyDescent="0.25">
      <c r="A96" s="374"/>
      <c r="B96" s="374"/>
      <c r="C96" s="374"/>
      <c r="D96" s="374"/>
      <c r="E96" s="374"/>
      <c r="F96" s="374"/>
      <c r="G96" s="374"/>
      <c r="H96" s="374"/>
      <c r="I96" s="374"/>
      <c r="J96" s="374"/>
      <c r="K96" s="374"/>
      <c r="L96" s="374"/>
      <c r="M96" s="374"/>
      <c r="N96" s="374"/>
      <c r="O96" s="374"/>
      <c r="P96" s="374"/>
      <c r="Q96" s="374"/>
      <c r="R96" s="374"/>
      <c r="S96" s="374"/>
      <c r="T96" s="374"/>
      <c r="U96" s="374"/>
    </row>
    <row r="97" spans="1:21" x14ac:dyDescent="0.25">
      <c r="A97" s="374"/>
      <c r="B97" s="374"/>
      <c r="C97" s="374"/>
      <c r="D97" s="374"/>
      <c r="E97" s="374"/>
      <c r="F97" s="374"/>
      <c r="G97" s="374"/>
      <c r="H97" s="374"/>
      <c r="I97" s="374"/>
      <c r="J97" s="374"/>
      <c r="K97" s="374"/>
      <c r="L97" s="374"/>
      <c r="M97" s="374"/>
      <c r="N97" s="374"/>
      <c r="O97" s="374"/>
      <c r="P97" s="374"/>
      <c r="Q97" s="374"/>
      <c r="R97" s="374"/>
      <c r="S97" s="374"/>
      <c r="T97" s="374"/>
      <c r="U97" s="374"/>
    </row>
    <row r="98" spans="1:21" x14ac:dyDescent="0.25">
      <c r="A98" s="374"/>
      <c r="B98" s="374"/>
      <c r="C98" s="374"/>
      <c r="D98" s="374"/>
      <c r="E98" s="374"/>
      <c r="F98" s="374"/>
      <c r="G98" s="374"/>
      <c r="H98" s="374"/>
      <c r="I98" s="374"/>
      <c r="J98" s="374"/>
      <c r="K98" s="374"/>
      <c r="L98" s="374"/>
      <c r="M98" s="374"/>
      <c r="N98" s="374"/>
      <c r="O98" s="374"/>
      <c r="P98" s="374"/>
      <c r="Q98" s="374"/>
      <c r="R98" s="374"/>
      <c r="S98" s="374"/>
      <c r="T98" s="374"/>
      <c r="U98" s="374"/>
    </row>
    <row r="99" spans="1:21" x14ac:dyDescent="0.25">
      <c r="A99" s="374"/>
      <c r="B99" s="374"/>
      <c r="C99" s="374"/>
      <c r="D99" s="374"/>
      <c r="E99" s="374"/>
      <c r="F99" s="374"/>
      <c r="G99" s="374"/>
      <c r="H99" s="374"/>
      <c r="I99" s="374"/>
      <c r="J99" s="374"/>
      <c r="K99" s="374"/>
      <c r="L99" s="374"/>
      <c r="M99" s="374"/>
      <c r="N99" s="374"/>
      <c r="O99" s="374"/>
      <c r="P99" s="374"/>
      <c r="Q99" s="374"/>
      <c r="R99" s="374"/>
      <c r="S99" s="374"/>
      <c r="T99" s="374"/>
      <c r="U99" s="374"/>
    </row>
    <row r="100" spans="1:21" x14ac:dyDescent="0.25">
      <c r="A100" s="374"/>
      <c r="B100" s="374"/>
      <c r="C100" s="374"/>
      <c r="D100" s="374"/>
      <c r="E100" s="374"/>
      <c r="F100" s="374"/>
      <c r="G100" s="374"/>
      <c r="H100" s="374"/>
      <c r="I100" s="374"/>
      <c r="J100" s="374"/>
      <c r="K100" s="374"/>
      <c r="L100" s="374"/>
      <c r="M100" s="374"/>
      <c r="N100" s="374"/>
      <c r="O100" s="374"/>
      <c r="P100" s="374"/>
      <c r="Q100" s="374"/>
      <c r="R100" s="374"/>
      <c r="S100" s="374"/>
      <c r="T100" s="374"/>
      <c r="U100" s="374"/>
    </row>
    <row r="101" spans="1:21" x14ac:dyDescent="0.25">
      <c r="A101" s="374"/>
      <c r="B101" s="374"/>
      <c r="C101" s="374"/>
      <c r="D101" s="374"/>
      <c r="E101" s="374"/>
      <c r="F101" s="374"/>
      <c r="G101" s="374"/>
      <c r="H101" s="374"/>
      <c r="I101" s="374"/>
      <c r="J101" s="374"/>
      <c r="K101" s="374"/>
      <c r="L101" s="374"/>
      <c r="M101" s="374"/>
      <c r="N101" s="374"/>
      <c r="O101" s="374"/>
      <c r="P101" s="374"/>
      <c r="Q101" s="374"/>
      <c r="R101" s="374"/>
      <c r="S101" s="374"/>
      <c r="T101" s="374"/>
      <c r="U101" s="374"/>
    </row>
    <row r="102" spans="1:21" x14ac:dyDescent="0.25">
      <c r="A102" s="374"/>
      <c r="B102" s="374"/>
      <c r="C102" s="374"/>
      <c r="D102" s="374"/>
      <c r="E102" s="374"/>
      <c r="F102" s="374"/>
      <c r="G102" s="374"/>
      <c r="H102" s="374"/>
      <c r="I102" s="374"/>
      <c r="J102" s="374"/>
      <c r="K102" s="374"/>
      <c r="L102" s="374"/>
      <c r="M102" s="374"/>
      <c r="N102" s="374"/>
      <c r="O102" s="374"/>
      <c r="P102" s="374"/>
      <c r="Q102" s="374"/>
      <c r="R102" s="374"/>
      <c r="S102" s="374"/>
      <c r="T102" s="374"/>
      <c r="U102" s="374"/>
    </row>
    <row r="103" spans="1:21" x14ac:dyDescent="0.25">
      <c r="A103" s="374"/>
      <c r="B103" s="374"/>
      <c r="C103" s="374"/>
      <c r="D103" s="374"/>
      <c r="E103" s="374"/>
      <c r="F103" s="374"/>
      <c r="G103" s="374"/>
      <c r="H103" s="374"/>
      <c r="I103" s="374"/>
      <c r="J103" s="374"/>
      <c r="K103" s="374"/>
      <c r="L103" s="374"/>
      <c r="M103" s="374"/>
      <c r="N103" s="374"/>
      <c r="O103" s="374"/>
      <c r="P103" s="374"/>
      <c r="Q103" s="374"/>
      <c r="R103" s="374"/>
      <c r="S103" s="374"/>
      <c r="T103" s="374"/>
      <c r="U103" s="374"/>
    </row>
    <row r="104" spans="1:21" x14ac:dyDescent="0.25">
      <c r="A104" s="374"/>
      <c r="B104" s="374"/>
      <c r="C104" s="374"/>
      <c r="D104" s="374"/>
      <c r="E104" s="374"/>
      <c r="F104" s="374"/>
      <c r="G104" s="374"/>
      <c r="H104" s="374"/>
      <c r="I104" s="374"/>
      <c r="J104" s="374"/>
      <c r="K104" s="374"/>
      <c r="L104" s="374"/>
      <c r="M104" s="374"/>
      <c r="N104" s="374"/>
      <c r="O104" s="374"/>
      <c r="P104" s="374"/>
      <c r="Q104" s="374"/>
      <c r="R104" s="374"/>
      <c r="S104" s="374"/>
      <c r="T104" s="374"/>
      <c r="U104" s="374"/>
    </row>
    <row r="105" spans="1:21" x14ac:dyDescent="0.25">
      <c r="A105" s="374"/>
      <c r="B105" s="374"/>
      <c r="C105" s="374"/>
      <c r="D105" s="374"/>
      <c r="E105" s="374"/>
      <c r="F105" s="374"/>
      <c r="G105" s="374"/>
      <c r="H105" s="374"/>
      <c r="I105" s="374"/>
      <c r="J105" s="374"/>
      <c r="K105" s="374"/>
      <c r="L105" s="374"/>
      <c r="M105" s="374"/>
      <c r="N105" s="374"/>
      <c r="O105" s="374"/>
      <c r="P105" s="374"/>
      <c r="Q105" s="374"/>
      <c r="R105" s="374"/>
      <c r="S105" s="374"/>
      <c r="T105" s="374"/>
      <c r="U105" s="374"/>
    </row>
    <row r="106" spans="1:21" x14ac:dyDescent="0.25">
      <c r="A106" s="374"/>
      <c r="B106" s="374"/>
      <c r="C106" s="374"/>
      <c r="D106" s="374"/>
      <c r="E106" s="374"/>
      <c r="F106" s="374"/>
      <c r="G106" s="374"/>
      <c r="H106" s="374"/>
      <c r="I106" s="374"/>
      <c r="J106" s="374"/>
      <c r="K106" s="374"/>
      <c r="L106" s="374"/>
      <c r="M106" s="374"/>
      <c r="N106" s="374"/>
      <c r="O106" s="374"/>
      <c r="P106" s="374"/>
      <c r="Q106" s="374"/>
      <c r="R106" s="374"/>
      <c r="S106" s="374"/>
      <c r="T106" s="374"/>
      <c r="U106" s="374"/>
    </row>
    <row r="107" spans="1:21" x14ac:dyDescent="0.25">
      <c r="A107" s="374"/>
      <c r="B107" s="374"/>
      <c r="C107" s="374"/>
      <c r="D107" s="374"/>
      <c r="E107" s="374"/>
      <c r="F107" s="374"/>
      <c r="G107" s="374"/>
      <c r="H107" s="374"/>
      <c r="I107" s="374"/>
      <c r="J107" s="374"/>
      <c r="K107" s="374"/>
      <c r="L107" s="374"/>
      <c r="M107" s="374"/>
      <c r="N107" s="374"/>
      <c r="O107" s="374"/>
      <c r="P107" s="374"/>
      <c r="Q107" s="374"/>
      <c r="R107" s="374"/>
      <c r="S107" s="374"/>
      <c r="T107" s="374"/>
      <c r="U107" s="374"/>
    </row>
    <row r="108" spans="1:21" x14ac:dyDescent="0.25">
      <c r="A108" s="374"/>
      <c r="B108" s="374"/>
      <c r="C108" s="374"/>
      <c r="D108" s="374"/>
      <c r="E108" s="374"/>
      <c r="F108" s="374"/>
      <c r="G108" s="374"/>
      <c r="H108" s="374"/>
      <c r="I108" s="374"/>
      <c r="J108" s="374"/>
      <c r="K108" s="374"/>
      <c r="L108" s="374"/>
      <c r="M108" s="374"/>
      <c r="N108" s="374"/>
      <c r="O108" s="374"/>
      <c r="P108" s="374"/>
      <c r="Q108" s="374"/>
      <c r="R108" s="374"/>
      <c r="S108" s="374"/>
      <c r="T108" s="374"/>
      <c r="U108" s="374"/>
    </row>
    <row r="109" spans="1:21" x14ac:dyDescent="0.25">
      <c r="A109" s="374"/>
      <c r="B109" s="374"/>
      <c r="C109" s="374"/>
      <c r="D109" s="374"/>
      <c r="E109" s="374"/>
      <c r="F109" s="374"/>
      <c r="G109" s="374"/>
      <c r="H109" s="374"/>
      <c r="I109" s="374"/>
      <c r="J109" s="374"/>
      <c r="K109" s="374"/>
      <c r="L109" s="374"/>
      <c r="M109" s="374"/>
      <c r="N109" s="374"/>
      <c r="O109" s="374"/>
      <c r="P109" s="374"/>
      <c r="Q109" s="374"/>
      <c r="R109" s="374"/>
      <c r="S109" s="374"/>
      <c r="T109" s="374"/>
      <c r="U109" s="374"/>
    </row>
    <row r="110" spans="1:21" x14ac:dyDescent="0.25">
      <c r="A110" s="374"/>
      <c r="B110" s="374"/>
      <c r="C110" s="374"/>
      <c r="D110" s="374"/>
      <c r="E110" s="374"/>
      <c r="F110" s="374"/>
      <c r="G110" s="374"/>
      <c r="H110" s="374"/>
      <c r="I110" s="374"/>
      <c r="J110" s="374"/>
      <c r="K110" s="374"/>
      <c r="L110" s="374"/>
      <c r="M110" s="374"/>
      <c r="N110" s="374"/>
      <c r="O110" s="374"/>
      <c r="P110" s="374"/>
      <c r="Q110" s="374"/>
      <c r="R110" s="374"/>
      <c r="S110" s="374"/>
      <c r="T110" s="374"/>
      <c r="U110" s="374"/>
    </row>
    <row r="111" spans="1:21" x14ac:dyDescent="0.25">
      <c r="A111" s="374"/>
      <c r="B111" s="374"/>
      <c r="C111" s="374"/>
      <c r="D111" s="374"/>
      <c r="E111" s="374"/>
      <c r="F111" s="374"/>
      <c r="G111" s="374"/>
      <c r="H111" s="374"/>
      <c r="I111" s="374"/>
      <c r="J111" s="374"/>
      <c r="K111" s="374"/>
      <c r="L111" s="374"/>
      <c r="M111" s="374"/>
      <c r="N111" s="374"/>
      <c r="O111" s="374"/>
      <c r="P111" s="374"/>
      <c r="Q111" s="374"/>
      <c r="R111" s="374"/>
      <c r="S111" s="374"/>
      <c r="T111" s="374"/>
      <c r="U111" s="374"/>
    </row>
    <row r="112" spans="1:21" x14ac:dyDescent="0.25">
      <c r="A112" s="374"/>
      <c r="B112" s="374"/>
      <c r="C112" s="374"/>
      <c r="D112" s="374"/>
      <c r="E112" s="374"/>
      <c r="F112" s="374"/>
      <c r="G112" s="374"/>
      <c r="H112" s="374"/>
      <c r="I112" s="374"/>
      <c r="J112" s="374"/>
      <c r="K112" s="374"/>
      <c r="L112" s="374"/>
      <c r="M112" s="374"/>
      <c r="N112" s="374"/>
      <c r="O112" s="374"/>
      <c r="P112" s="374"/>
      <c r="Q112" s="374"/>
      <c r="R112" s="374"/>
      <c r="S112" s="374"/>
      <c r="T112" s="374"/>
      <c r="U112" s="374"/>
    </row>
    <row r="113" spans="1:21" x14ac:dyDescent="0.25">
      <c r="A113" s="374"/>
      <c r="B113" s="374"/>
      <c r="C113" s="374"/>
      <c r="D113" s="374"/>
      <c r="E113" s="374"/>
      <c r="F113" s="374"/>
      <c r="G113" s="374"/>
      <c r="H113" s="374"/>
      <c r="I113" s="374"/>
      <c r="J113" s="374"/>
      <c r="K113" s="374"/>
      <c r="L113" s="374"/>
      <c r="M113" s="374"/>
      <c r="N113" s="374"/>
      <c r="O113" s="374"/>
      <c r="P113" s="374"/>
      <c r="Q113" s="374"/>
      <c r="R113" s="374"/>
      <c r="S113" s="374"/>
      <c r="T113" s="374"/>
      <c r="U113" s="374"/>
    </row>
    <row r="114" spans="1:21" x14ac:dyDescent="0.25">
      <c r="A114" s="374"/>
      <c r="B114" s="374"/>
      <c r="C114" s="374"/>
      <c r="D114" s="374"/>
      <c r="E114" s="374"/>
      <c r="F114" s="374"/>
      <c r="G114" s="374"/>
      <c r="H114" s="374"/>
      <c r="I114" s="374"/>
      <c r="J114" s="374"/>
      <c r="K114" s="374"/>
      <c r="L114" s="374"/>
      <c r="M114" s="374"/>
      <c r="N114" s="374"/>
      <c r="O114" s="374"/>
      <c r="P114" s="374"/>
      <c r="Q114" s="374"/>
      <c r="R114" s="374"/>
      <c r="S114" s="374"/>
      <c r="T114" s="374"/>
      <c r="U114" s="374"/>
    </row>
    <row r="115" spans="1:21" x14ac:dyDescent="0.25">
      <c r="A115" s="374"/>
      <c r="B115" s="374"/>
      <c r="C115" s="374"/>
      <c r="D115" s="374"/>
      <c r="E115" s="374"/>
      <c r="F115" s="374"/>
      <c r="G115" s="374"/>
      <c r="H115" s="374"/>
      <c r="I115" s="374"/>
      <c r="J115" s="374"/>
      <c r="K115" s="374"/>
      <c r="L115" s="374"/>
      <c r="M115" s="374"/>
      <c r="N115" s="374"/>
      <c r="O115" s="374"/>
      <c r="P115" s="374"/>
      <c r="Q115" s="374"/>
      <c r="R115" s="374"/>
      <c r="S115" s="374"/>
      <c r="T115" s="374"/>
      <c r="U115" s="374"/>
    </row>
    <row r="116" spans="1:21" x14ac:dyDescent="0.25">
      <c r="A116" s="374"/>
      <c r="B116" s="374"/>
      <c r="C116" s="374"/>
      <c r="D116" s="374"/>
      <c r="E116" s="374"/>
      <c r="F116" s="374"/>
      <c r="G116" s="374"/>
      <c r="H116" s="374"/>
      <c r="I116" s="374"/>
      <c r="J116" s="374"/>
      <c r="K116" s="374"/>
      <c r="L116" s="374"/>
      <c r="M116" s="374"/>
      <c r="N116" s="374"/>
      <c r="O116" s="374"/>
      <c r="P116" s="374"/>
      <c r="Q116" s="374"/>
      <c r="R116" s="374"/>
      <c r="S116" s="374"/>
      <c r="T116" s="374"/>
      <c r="U116" s="374"/>
    </row>
    <row r="117" spans="1:21" x14ac:dyDescent="0.25">
      <c r="A117" s="374"/>
      <c r="B117" s="374"/>
      <c r="C117" s="374"/>
      <c r="D117" s="374"/>
      <c r="E117" s="374"/>
      <c r="F117" s="374"/>
      <c r="G117" s="374"/>
      <c r="H117" s="374"/>
      <c r="I117" s="374"/>
      <c r="J117" s="374"/>
      <c r="K117" s="374"/>
      <c r="L117" s="374"/>
      <c r="M117" s="374"/>
      <c r="N117" s="374"/>
      <c r="O117" s="374"/>
      <c r="P117" s="374"/>
      <c r="Q117" s="374"/>
      <c r="R117" s="374"/>
      <c r="S117" s="374"/>
      <c r="T117" s="374"/>
      <c r="U117" s="374"/>
    </row>
    <row r="118" spans="1:21" x14ac:dyDescent="0.25">
      <c r="A118" s="374"/>
      <c r="B118" s="374"/>
      <c r="C118" s="374"/>
      <c r="D118" s="374"/>
      <c r="E118" s="374"/>
      <c r="F118" s="374"/>
      <c r="G118" s="374"/>
      <c r="H118" s="374"/>
      <c r="I118" s="374"/>
      <c r="J118" s="374"/>
      <c r="K118" s="374"/>
      <c r="L118" s="374"/>
      <c r="M118" s="374"/>
      <c r="N118" s="374"/>
      <c r="O118" s="374"/>
      <c r="P118" s="374"/>
      <c r="Q118" s="374"/>
      <c r="R118" s="374"/>
      <c r="S118" s="374"/>
      <c r="T118" s="374"/>
      <c r="U118" s="374"/>
    </row>
    <row r="119" spans="1:21" x14ac:dyDescent="0.25">
      <c r="A119" s="374"/>
      <c r="B119" s="374"/>
      <c r="C119" s="374"/>
      <c r="D119" s="374"/>
      <c r="E119" s="374"/>
      <c r="F119" s="374"/>
      <c r="G119" s="374"/>
      <c r="H119" s="374"/>
      <c r="I119" s="374"/>
      <c r="J119" s="374"/>
      <c r="K119" s="374"/>
      <c r="L119" s="374"/>
      <c r="M119" s="374"/>
      <c r="N119" s="374"/>
      <c r="O119" s="374"/>
      <c r="P119" s="374"/>
      <c r="Q119" s="374"/>
      <c r="R119" s="374"/>
      <c r="S119" s="374"/>
      <c r="T119" s="374"/>
      <c r="U119" s="374"/>
    </row>
    <row r="120" spans="1:21" x14ac:dyDescent="0.25">
      <c r="A120" s="374"/>
      <c r="B120" s="374"/>
      <c r="C120" s="374"/>
      <c r="D120" s="374"/>
      <c r="E120" s="374"/>
      <c r="F120" s="374"/>
      <c r="G120" s="374"/>
      <c r="H120" s="374"/>
      <c r="I120" s="374"/>
      <c r="J120" s="374"/>
      <c r="K120" s="374"/>
      <c r="L120" s="374"/>
      <c r="M120" s="374"/>
      <c r="N120" s="374"/>
      <c r="O120" s="374"/>
      <c r="P120" s="374"/>
      <c r="Q120" s="374"/>
      <c r="R120" s="374"/>
      <c r="S120" s="374"/>
      <c r="T120" s="374"/>
      <c r="U120" s="374"/>
    </row>
    <row r="121" spans="1:21" x14ac:dyDescent="0.25">
      <c r="A121" s="374"/>
      <c r="B121" s="374"/>
      <c r="C121" s="374"/>
      <c r="D121" s="374"/>
      <c r="E121" s="374"/>
      <c r="F121" s="374"/>
      <c r="G121" s="374"/>
      <c r="H121" s="374"/>
      <c r="I121" s="374"/>
      <c r="J121" s="374"/>
      <c r="K121" s="374"/>
      <c r="L121" s="374"/>
      <c r="M121" s="374"/>
      <c r="N121" s="374"/>
      <c r="O121" s="374"/>
      <c r="P121" s="374"/>
      <c r="Q121" s="374"/>
      <c r="R121" s="374"/>
      <c r="S121" s="374"/>
      <c r="T121" s="374"/>
      <c r="U121" s="374"/>
    </row>
    <row r="122" spans="1:21" x14ac:dyDescent="0.25">
      <c r="A122" s="374"/>
      <c r="B122" s="374"/>
      <c r="C122" s="374"/>
      <c r="D122" s="374"/>
      <c r="E122" s="374"/>
      <c r="F122" s="374"/>
      <c r="G122" s="374"/>
      <c r="H122" s="374"/>
      <c r="I122" s="374"/>
      <c r="J122" s="374"/>
      <c r="K122" s="374"/>
      <c r="L122" s="374"/>
      <c r="M122" s="374"/>
      <c r="N122" s="374"/>
      <c r="O122" s="374"/>
      <c r="P122" s="374"/>
      <c r="Q122" s="374"/>
      <c r="R122" s="374"/>
      <c r="S122" s="374"/>
      <c r="T122" s="374"/>
      <c r="U122" s="374"/>
    </row>
    <row r="123" spans="1:21" x14ac:dyDescent="0.25">
      <c r="A123" s="374"/>
      <c r="B123" s="374"/>
      <c r="C123" s="374"/>
      <c r="D123" s="374"/>
      <c r="E123" s="374"/>
      <c r="F123" s="374"/>
      <c r="G123" s="374"/>
      <c r="H123" s="374"/>
      <c r="I123" s="374"/>
      <c r="J123" s="374"/>
      <c r="K123" s="374"/>
      <c r="L123" s="374"/>
      <c r="M123" s="374"/>
      <c r="N123" s="374"/>
      <c r="O123" s="374"/>
      <c r="P123" s="374"/>
      <c r="Q123" s="374"/>
      <c r="R123" s="374"/>
      <c r="S123" s="374"/>
      <c r="T123" s="374"/>
      <c r="U123" s="374"/>
    </row>
    <row r="124" spans="1:21" x14ac:dyDescent="0.25">
      <c r="A124" s="374"/>
      <c r="B124" s="374"/>
      <c r="C124" s="374"/>
      <c r="D124" s="374"/>
    </row>
  </sheetData>
  <mergeCells count="42">
    <mergeCell ref="B4:F6"/>
    <mergeCell ref="G4:N4"/>
    <mergeCell ref="O4:U4"/>
    <mergeCell ref="G5:N6"/>
    <mergeCell ref="O5:U5"/>
    <mergeCell ref="O6:U6"/>
    <mergeCell ref="B8:F8"/>
    <mergeCell ref="G8:N8"/>
    <mergeCell ref="B9:F9"/>
    <mergeCell ref="G9:N9"/>
    <mergeCell ref="B10:F10"/>
    <mergeCell ref="G10:N10"/>
    <mergeCell ref="B16:B17"/>
    <mergeCell ref="C16:C17"/>
    <mergeCell ref="D16:D17"/>
    <mergeCell ref="E16:E17"/>
    <mergeCell ref="F16:F17"/>
    <mergeCell ref="B11:F11"/>
    <mergeCell ref="G11:N11"/>
    <mergeCell ref="B13:U13"/>
    <mergeCell ref="B15:M15"/>
    <mergeCell ref="N15:U15"/>
    <mergeCell ref="E30:E31"/>
    <mergeCell ref="R16:R17"/>
    <mergeCell ref="S16:S17"/>
    <mergeCell ref="T16:T17"/>
    <mergeCell ref="U16:U17"/>
    <mergeCell ref="E18:E22"/>
    <mergeCell ref="E23:E26"/>
    <mergeCell ref="E27:E29"/>
    <mergeCell ref="G16:J16"/>
    <mergeCell ref="K16:K17"/>
    <mergeCell ref="L16:L17"/>
    <mergeCell ref="M16:M17"/>
    <mergeCell ref="N16:N17"/>
    <mergeCell ref="O16:Q16"/>
    <mergeCell ref="D18:D31"/>
    <mergeCell ref="B18:B22"/>
    <mergeCell ref="B23:B26"/>
    <mergeCell ref="B27:B29"/>
    <mergeCell ref="B30:B31"/>
    <mergeCell ref="C18:C31"/>
  </mergeCells>
  <conditionalFormatting sqref="Q18:Q31">
    <cfRule type="iconSet" priority="33">
      <iconSet iconSet="3Symbols2">
        <cfvo type="percent" val="0"/>
        <cfvo type="percent" val="0.74"/>
        <cfvo type="percent" val="0.85"/>
      </iconSet>
    </cfRule>
    <cfRule type="containsText" dxfId="33" priority="34" stopIfTrue="1" operator="containsText" text="P">
      <formula>NOT(ISERROR(SEARCH("P",Q18)))</formula>
    </cfRule>
    <cfRule type="containsText" dxfId="32" priority="35" stopIfTrue="1" operator="containsText" text="R">
      <formula>NOT(ISERROR(SEARCH("R",Q18)))</formula>
    </cfRule>
    <cfRule type="containsText" dxfId="31" priority="36" operator="containsText" text="T">
      <formula>NOT(ISERROR(SEARCH("T",Q18)))</formula>
    </cfRule>
  </conditionalFormatting>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BDBDA7-A794-460F-B31F-514297FE33BC}">
  <dimension ref="A1:T24"/>
  <sheetViews>
    <sheetView topLeftCell="A10" workbookViewId="0">
      <selection activeCell="C15" sqref="C15:C24"/>
    </sheetView>
  </sheetViews>
  <sheetFormatPr baseColWidth="10" defaultRowHeight="15" x14ac:dyDescent="0.25"/>
  <cols>
    <col min="4" max="4" width="20.7109375" customWidth="1"/>
    <col min="5" max="5" width="31.140625" customWidth="1"/>
    <col min="6" max="6" width="7.140625" customWidth="1"/>
    <col min="7" max="7" width="6.5703125" customWidth="1"/>
    <col min="8" max="8" width="6.7109375" customWidth="1"/>
    <col min="9" max="9" width="6.28515625" customWidth="1"/>
    <col min="10" max="10" width="32.28515625" customWidth="1"/>
    <col min="11" max="11" width="13.85546875" customWidth="1"/>
    <col min="12" max="12" width="17.7109375" customWidth="1"/>
    <col min="17" max="17" width="15.140625" customWidth="1"/>
    <col min="18" max="18" width="15.7109375" customWidth="1"/>
    <col min="20" max="20" width="20" customWidth="1"/>
  </cols>
  <sheetData>
    <row r="1" spans="1:20" ht="16.5" thickBot="1" x14ac:dyDescent="0.3">
      <c r="A1" s="643"/>
      <c r="B1" s="644"/>
      <c r="C1" s="644"/>
      <c r="D1" s="644"/>
      <c r="E1" s="645"/>
      <c r="F1" s="652" t="s">
        <v>0</v>
      </c>
      <c r="G1" s="653"/>
      <c r="H1" s="653"/>
      <c r="I1" s="653"/>
      <c r="J1" s="653"/>
      <c r="K1" s="653"/>
      <c r="L1" s="653"/>
      <c r="M1" s="654"/>
      <c r="N1" s="655" t="s">
        <v>169</v>
      </c>
      <c r="O1" s="656"/>
      <c r="P1" s="656"/>
      <c r="Q1" s="656"/>
      <c r="R1" s="656"/>
      <c r="S1" s="656"/>
      <c r="T1" s="657"/>
    </row>
    <row r="2" spans="1:20" ht="16.5" thickBot="1" x14ac:dyDescent="0.3">
      <c r="A2" s="646"/>
      <c r="B2" s="647"/>
      <c r="C2" s="647"/>
      <c r="D2" s="647"/>
      <c r="E2" s="648"/>
      <c r="F2" s="658" t="s">
        <v>2</v>
      </c>
      <c r="G2" s="659"/>
      <c r="H2" s="659"/>
      <c r="I2" s="659"/>
      <c r="J2" s="659"/>
      <c r="K2" s="659"/>
      <c r="L2" s="659"/>
      <c r="M2" s="660"/>
      <c r="N2" s="664" t="s">
        <v>763</v>
      </c>
      <c r="O2" s="665"/>
      <c r="P2" s="665"/>
      <c r="Q2" s="665"/>
      <c r="R2" s="665"/>
      <c r="S2" s="665"/>
      <c r="T2" s="666"/>
    </row>
    <row r="3" spans="1:20" ht="16.5" thickBot="1" x14ac:dyDescent="0.3">
      <c r="A3" s="649"/>
      <c r="B3" s="650"/>
      <c r="C3" s="650"/>
      <c r="D3" s="650"/>
      <c r="E3" s="651"/>
      <c r="F3" s="661"/>
      <c r="G3" s="662"/>
      <c r="H3" s="662"/>
      <c r="I3" s="662"/>
      <c r="J3" s="662"/>
      <c r="K3" s="662"/>
      <c r="L3" s="662"/>
      <c r="M3" s="663"/>
      <c r="N3" s="667" t="s">
        <v>4</v>
      </c>
      <c r="O3" s="668"/>
      <c r="P3" s="668"/>
      <c r="Q3" s="668"/>
      <c r="R3" s="668"/>
      <c r="S3" s="668"/>
      <c r="T3" s="669"/>
    </row>
    <row r="4" spans="1:20" x14ac:dyDescent="0.25">
      <c r="A4" s="135"/>
      <c r="B4" s="135"/>
      <c r="C4" s="135"/>
      <c r="D4" s="135"/>
      <c r="E4" s="135"/>
      <c r="F4" s="135"/>
      <c r="G4" s="135"/>
      <c r="H4" s="135"/>
      <c r="I4" s="135"/>
      <c r="J4" s="134"/>
      <c r="K4" s="134"/>
      <c r="L4" s="139"/>
      <c r="M4" s="139"/>
      <c r="N4" s="139"/>
      <c r="O4" s="139"/>
      <c r="P4" s="139"/>
      <c r="Q4" s="139"/>
      <c r="R4" s="139"/>
      <c r="S4" s="139"/>
      <c r="T4" s="139"/>
    </row>
    <row r="5" spans="1:20" x14ac:dyDescent="0.25">
      <c r="A5" s="631" t="s">
        <v>5</v>
      </c>
      <c r="B5" s="631"/>
      <c r="C5" s="631"/>
      <c r="D5" s="631"/>
      <c r="E5" s="631"/>
      <c r="F5" s="632" t="s">
        <v>764</v>
      </c>
      <c r="G5" s="633"/>
      <c r="H5" s="633"/>
      <c r="I5" s="633"/>
      <c r="J5" s="633"/>
      <c r="K5" s="633"/>
      <c r="L5" s="633"/>
      <c r="M5" s="634"/>
      <c r="N5" s="139"/>
      <c r="O5" s="139"/>
      <c r="P5" s="139"/>
      <c r="Q5" s="139"/>
      <c r="R5" s="139"/>
      <c r="S5" s="139"/>
      <c r="T5" s="139"/>
    </row>
    <row r="6" spans="1:20" x14ac:dyDescent="0.25">
      <c r="A6" s="631" t="s">
        <v>7</v>
      </c>
      <c r="B6" s="631"/>
      <c r="C6" s="631"/>
      <c r="D6" s="631"/>
      <c r="E6" s="631"/>
      <c r="F6" s="632">
        <v>2026</v>
      </c>
      <c r="G6" s="633"/>
      <c r="H6" s="633"/>
      <c r="I6" s="633"/>
      <c r="J6" s="633"/>
      <c r="K6" s="633"/>
      <c r="L6" s="633"/>
      <c r="M6" s="634"/>
      <c r="N6" s="139"/>
      <c r="O6" s="139"/>
      <c r="P6" s="139"/>
      <c r="Q6" s="139"/>
      <c r="R6" s="139"/>
      <c r="S6" s="139"/>
      <c r="T6" s="139"/>
    </row>
    <row r="7" spans="1:20" x14ac:dyDescent="0.25">
      <c r="A7" s="631" t="s">
        <v>8</v>
      </c>
      <c r="B7" s="631"/>
      <c r="C7" s="631"/>
      <c r="D7" s="631"/>
      <c r="E7" s="631"/>
      <c r="F7" s="632" t="s">
        <v>765</v>
      </c>
      <c r="G7" s="633"/>
      <c r="H7" s="633"/>
      <c r="I7" s="633"/>
      <c r="J7" s="633"/>
      <c r="K7" s="633"/>
      <c r="L7" s="633"/>
      <c r="M7" s="634"/>
      <c r="N7" s="139"/>
      <c r="O7" s="139"/>
      <c r="P7" s="139"/>
      <c r="Q7" s="139"/>
      <c r="R7" s="139"/>
      <c r="S7" s="139"/>
      <c r="T7" s="139"/>
    </row>
    <row r="8" spans="1:20" x14ac:dyDescent="0.25">
      <c r="A8" s="631" t="s">
        <v>10</v>
      </c>
      <c r="B8" s="631"/>
      <c r="C8" s="631"/>
      <c r="D8" s="631"/>
      <c r="E8" s="631"/>
      <c r="F8" s="632" t="s">
        <v>766</v>
      </c>
      <c r="G8" s="633"/>
      <c r="H8" s="633"/>
      <c r="I8" s="633"/>
      <c r="J8" s="633"/>
      <c r="K8" s="633"/>
      <c r="L8" s="633"/>
      <c r="M8" s="634"/>
      <c r="N8" s="139"/>
      <c r="O8" s="139"/>
      <c r="P8" s="139"/>
      <c r="Q8" s="139"/>
      <c r="R8" s="139"/>
      <c r="S8" s="139"/>
      <c r="T8" s="139"/>
    </row>
    <row r="9" spans="1:20" ht="15.75" thickBot="1" x14ac:dyDescent="0.3">
      <c r="A9" s="140"/>
      <c r="B9" s="140"/>
      <c r="C9" s="140"/>
      <c r="D9" s="140"/>
      <c r="E9" s="140"/>
      <c r="F9" s="140"/>
      <c r="G9" s="140"/>
      <c r="H9" s="140"/>
      <c r="I9" s="140"/>
      <c r="J9" s="134"/>
      <c r="K9" s="134"/>
      <c r="L9" s="134"/>
      <c r="M9" s="134"/>
      <c r="N9" s="139"/>
      <c r="O9" s="139"/>
      <c r="P9" s="139"/>
      <c r="Q9" s="139"/>
      <c r="R9" s="139"/>
      <c r="S9" s="139"/>
      <c r="T9" s="139"/>
    </row>
    <row r="10" spans="1:20" ht="32.25" thickBot="1" x14ac:dyDescent="0.55000000000000004">
      <c r="A10" s="635" t="s">
        <v>12</v>
      </c>
      <c r="B10" s="636"/>
      <c r="C10" s="636"/>
      <c r="D10" s="636"/>
      <c r="E10" s="636"/>
      <c r="F10" s="636"/>
      <c r="G10" s="636"/>
      <c r="H10" s="636"/>
      <c r="I10" s="636"/>
      <c r="J10" s="636"/>
      <c r="K10" s="636"/>
      <c r="L10" s="636"/>
      <c r="M10" s="636"/>
      <c r="N10" s="636"/>
      <c r="O10" s="636"/>
      <c r="P10" s="636"/>
      <c r="Q10" s="636"/>
      <c r="R10" s="636"/>
      <c r="S10" s="636"/>
      <c r="T10" s="637"/>
    </row>
    <row r="11" spans="1:20" ht="16.5" thickBot="1" x14ac:dyDescent="0.3">
      <c r="A11" s="6"/>
      <c r="B11" s="7"/>
      <c r="C11" s="7"/>
      <c r="D11" s="7"/>
      <c r="E11" s="7"/>
      <c r="F11" s="7"/>
      <c r="G11" s="7"/>
      <c r="H11" s="7"/>
      <c r="I11" s="7"/>
      <c r="J11" s="7"/>
      <c r="K11" s="7"/>
      <c r="L11" s="7"/>
      <c r="M11" s="7"/>
      <c r="N11" s="7"/>
      <c r="O11" s="7"/>
      <c r="P11" s="7"/>
      <c r="Q11" s="7"/>
      <c r="R11" s="7"/>
      <c r="S11" s="7"/>
      <c r="T11" s="8"/>
    </row>
    <row r="12" spans="1:20" ht="27" thickBot="1" x14ac:dyDescent="0.3">
      <c r="A12" s="638" t="s">
        <v>13</v>
      </c>
      <c r="B12" s="639"/>
      <c r="C12" s="639"/>
      <c r="D12" s="639"/>
      <c r="E12" s="639"/>
      <c r="F12" s="639"/>
      <c r="G12" s="639"/>
      <c r="H12" s="639"/>
      <c r="I12" s="639"/>
      <c r="J12" s="639"/>
      <c r="K12" s="639"/>
      <c r="L12" s="640"/>
      <c r="M12" s="641" t="s">
        <v>14</v>
      </c>
      <c r="N12" s="641"/>
      <c r="O12" s="641"/>
      <c r="P12" s="641"/>
      <c r="Q12" s="641"/>
      <c r="R12" s="641"/>
      <c r="S12" s="641"/>
      <c r="T12" s="642"/>
    </row>
    <row r="13" spans="1:20" ht="15.75" thickBot="1" x14ac:dyDescent="0.3">
      <c r="A13" s="613" t="s">
        <v>15</v>
      </c>
      <c r="B13" s="965" t="s">
        <v>16</v>
      </c>
      <c r="C13" s="965" t="s">
        <v>80</v>
      </c>
      <c r="D13" s="613" t="s">
        <v>18</v>
      </c>
      <c r="E13" s="1632" t="s">
        <v>19</v>
      </c>
      <c r="F13" s="619" t="s">
        <v>20</v>
      </c>
      <c r="G13" s="620"/>
      <c r="H13" s="620"/>
      <c r="I13" s="621"/>
      <c r="J13" s="604" t="s">
        <v>21</v>
      </c>
      <c r="K13" s="604" t="s">
        <v>22</v>
      </c>
      <c r="L13" s="604" t="s">
        <v>23</v>
      </c>
      <c r="M13" s="606" t="s">
        <v>24</v>
      </c>
      <c r="N13" s="608" t="s">
        <v>25</v>
      </c>
      <c r="O13" s="609"/>
      <c r="P13" s="610"/>
      <c r="Q13" s="611" t="s">
        <v>26</v>
      </c>
      <c r="R13" s="622" t="s">
        <v>27</v>
      </c>
      <c r="S13" s="146" t="s">
        <v>28</v>
      </c>
      <c r="T13" s="624" t="s">
        <v>29</v>
      </c>
    </row>
    <row r="14" spans="1:20" ht="42" customHeight="1" thickBot="1" x14ac:dyDescent="0.3">
      <c r="A14" s="614"/>
      <c r="B14" s="966"/>
      <c r="C14" s="966"/>
      <c r="D14" s="614"/>
      <c r="E14" s="1633"/>
      <c r="F14" s="147" t="s">
        <v>30</v>
      </c>
      <c r="G14" s="147" t="s">
        <v>31</v>
      </c>
      <c r="H14" s="147" t="s">
        <v>32</v>
      </c>
      <c r="I14" s="147" t="s">
        <v>33</v>
      </c>
      <c r="J14" s="605"/>
      <c r="K14" s="605"/>
      <c r="L14" s="605"/>
      <c r="M14" s="607"/>
      <c r="N14" s="148" t="s">
        <v>34</v>
      </c>
      <c r="O14" s="149" t="s">
        <v>35</v>
      </c>
      <c r="P14" s="150" t="s">
        <v>36</v>
      </c>
      <c r="Q14" s="612"/>
      <c r="R14" s="623"/>
      <c r="S14" s="151"/>
      <c r="T14" s="625"/>
    </row>
    <row r="15" spans="1:20" ht="44.25" customHeight="1" thickBot="1" x14ac:dyDescent="0.3">
      <c r="A15" s="1625">
        <v>1</v>
      </c>
      <c r="B15" s="1628" t="s">
        <v>767</v>
      </c>
      <c r="C15" s="1628" t="s">
        <v>768</v>
      </c>
      <c r="D15" s="1629" t="s">
        <v>769</v>
      </c>
      <c r="E15" s="361" t="s">
        <v>770</v>
      </c>
      <c r="F15" s="246">
        <v>0.25</v>
      </c>
      <c r="G15" s="246"/>
      <c r="H15" s="246"/>
      <c r="I15" s="246"/>
      <c r="J15" s="362" t="s">
        <v>771</v>
      </c>
      <c r="K15" s="190">
        <v>230000</v>
      </c>
      <c r="L15" s="363">
        <v>35000</v>
      </c>
      <c r="M15" s="364">
        <v>1</v>
      </c>
      <c r="N15" s="197">
        <f>IF(M15&lt;1,M15-AVERAGE(F15:I15),M15-(SUM(F15:I15)))</f>
        <v>0.75</v>
      </c>
      <c r="O15" s="198">
        <f>IF(M15&lt;1,(AVERAGE(F15:I15)/M15),SUM(F15:I15)/M15)</f>
        <v>0.25</v>
      </c>
      <c r="P15" s="248" t="str">
        <f t="shared" ref="P15:P24" si="0">IF(O15&lt;=V$16,"T",IF(O15&lt;$Y$16,"R",IF(O15&gt;=$Y$16,"P")))</f>
        <v>P</v>
      </c>
      <c r="Q15" s="247"/>
      <c r="R15" s="247" t="s">
        <v>772</v>
      </c>
      <c r="S15" s="365" t="s">
        <v>124</v>
      </c>
      <c r="T15" s="282"/>
    </row>
    <row r="16" spans="1:20" ht="41.25" customHeight="1" thickBot="1" x14ac:dyDescent="0.3">
      <c r="A16" s="1626"/>
      <c r="B16" s="1628"/>
      <c r="C16" s="1628"/>
      <c r="D16" s="1630"/>
      <c r="E16" s="366" t="s">
        <v>773</v>
      </c>
      <c r="F16" s="246">
        <v>0.25</v>
      </c>
      <c r="G16" s="246"/>
      <c r="H16" s="246"/>
      <c r="I16" s="250"/>
      <c r="J16" s="367" t="s">
        <v>774</v>
      </c>
      <c r="K16" s="368">
        <v>0</v>
      </c>
      <c r="L16" s="363">
        <v>0</v>
      </c>
      <c r="M16" s="364">
        <v>1</v>
      </c>
      <c r="N16" s="197">
        <f>IF(M16&lt;1,M16-AVERAGE(F16:I16),M16-(SUM(F16:I16)))</f>
        <v>0.75</v>
      </c>
      <c r="O16" s="198">
        <f>IF(M16&lt;1,(AVERAGE(F16:I16)/M16),SUM(F16:I16)/M16)</f>
        <v>0.25</v>
      </c>
      <c r="P16" s="248" t="str">
        <f t="shared" si="0"/>
        <v>P</v>
      </c>
      <c r="Q16" s="251"/>
      <c r="R16" s="251" t="s">
        <v>772</v>
      </c>
      <c r="S16" s="369" t="s">
        <v>124</v>
      </c>
      <c r="T16" s="284"/>
    </row>
    <row r="17" spans="1:20" ht="47.25" customHeight="1" thickBot="1" x14ac:dyDescent="0.3">
      <c r="A17" s="1627"/>
      <c r="B17" s="1628"/>
      <c r="C17" s="1628"/>
      <c r="D17" s="1630"/>
      <c r="E17" s="366" t="s">
        <v>775</v>
      </c>
      <c r="F17" s="246">
        <v>0.25</v>
      </c>
      <c r="G17" s="246"/>
      <c r="H17" s="246"/>
      <c r="I17" s="251"/>
      <c r="J17" s="367" t="s">
        <v>776</v>
      </c>
      <c r="K17" s="368">
        <v>0</v>
      </c>
      <c r="L17" s="251"/>
      <c r="M17" s="370">
        <v>1</v>
      </c>
      <c r="N17" s="197">
        <f t="shared" ref="N17:N24" si="1">IF(M17&lt;1,M17-AVERAGE(F17:I17),M17-(SUM(F17:I17)))</f>
        <v>0.75</v>
      </c>
      <c r="O17" s="198">
        <f t="shared" ref="O17:O24" si="2">IF(M17&lt;1,(AVERAGE(F17:I17)/M17),SUM(F17:I17)/M17)</f>
        <v>0.25</v>
      </c>
      <c r="P17" s="248" t="str">
        <f t="shared" si="0"/>
        <v>P</v>
      </c>
      <c r="Q17" s="251"/>
      <c r="R17" s="251"/>
      <c r="S17" s="369"/>
      <c r="T17" s="284"/>
    </row>
    <row r="18" spans="1:20" ht="37.5" customHeight="1" thickBot="1" x14ac:dyDescent="0.3">
      <c r="A18" s="1631">
        <v>2</v>
      </c>
      <c r="B18" s="1628"/>
      <c r="C18" s="1628"/>
      <c r="D18" s="1623" t="s">
        <v>777</v>
      </c>
      <c r="E18" s="367" t="s">
        <v>778</v>
      </c>
      <c r="F18" s="246">
        <v>0.25</v>
      </c>
      <c r="G18" s="246"/>
      <c r="H18" s="246"/>
      <c r="I18" s="251"/>
      <c r="J18" s="367" t="s">
        <v>779</v>
      </c>
      <c r="K18" s="368">
        <v>0</v>
      </c>
      <c r="L18" s="251"/>
      <c r="M18" s="370">
        <v>1</v>
      </c>
      <c r="N18" s="197">
        <f t="shared" si="1"/>
        <v>0.75</v>
      </c>
      <c r="O18" s="198">
        <f t="shared" si="2"/>
        <v>0.25</v>
      </c>
      <c r="P18" s="248" t="str">
        <f t="shared" si="0"/>
        <v>P</v>
      </c>
      <c r="Q18" s="251"/>
      <c r="R18" s="251"/>
      <c r="S18" s="369"/>
      <c r="T18" s="284"/>
    </row>
    <row r="19" spans="1:20" ht="63.75" thickBot="1" x14ac:dyDescent="0.3">
      <c r="A19" s="1626"/>
      <c r="B19" s="1628"/>
      <c r="C19" s="1628"/>
      <c r="D19" s="1623"/>
      <c r="E19" s="366" t="s">
        <v>780</v>
      </c>
      <c r="F19" s="246">
        <v>0.25</v>
      </c>
      <c r="G19" s="246"/>
      <c r="H19" s="246"/>
      <c r="I19" s="251"/>
      <c r="J19" s="367" t="s">
        <v>781</v>
      </c>
      <c r="K19" s="368">
        <v>0</v>
      </c>
      <c r="L19" s="251"/>
      <c r="M19" s="370">
        <v>1</v>
      </c>
      <c r="N19" s="197">
        <f t="shared" si="1"/>
        <v>0.75</v>
      </c>
      <c r="O19" s="198">
        <f t="shared" si="2"/>
        <v>0.25</v>
      </c>
      <c r="P19" s="248" t="str">
        <f t="shared" si="0"/>
        <v>P</v>
      </c>
      <c r="Q19" s="251"/>
      <c r="R19" s="251"/>
      <c r="S19" s="369"/>
      <c r="T19" s="284"/>
    </row>
    <row r="20" spans="1:20" ht="62.25" customHeight="1" thickBot="1" x14ac:dyDescent="0.3">
      <c r="A20" s="1626"/>
      <c r="B20" s="1628"/>
      <c r="C20" s="1628"/>
      <c r="D20" s="1623"/>
      <c r="E20" s="371" t="s">
        <v>782</v>
      </c>
      <c r="F20" s="246">
        <v>0.25</v>
      </c>
      <c r="G20" s="246"/>
      <c r="H20" s="246"/>
      <c r="I20" s="251"/>
      <c r="J20" s="367" t="s">
        <v>783</v>
      </c>
      <c r="K20" s="368">
        <v>0</v>
      </c>
      <c r="L20" s="251"/>
      <c r="M20" s="370">
        <v>1</v>
      </c>
      <c r="N20" s="197">
        <f t="shared" si="1"/>
        <v>0.75</v>
      </c>
      <c r="O20" s="198">
        <f t="shared" si="2"/>
        <v>0.25</v>
      </c>
      <c r="P20" s="248" t="str">
        <f t="shared" si="0"/>
        <v>P</v>
      </c>
      <c r="Q20" s="251"/>
      <c r="R20" s="251"/>
      <c r="S20" s="369"/>
      <c r="T20" s="284"/>
    </row>
    <row r="21" spans="1:20" ht="45" customHeight="1" x14ac:dyDescent="0.25">
      <c r="A21" s="1627"/>
      <c r="B21" s="1628"/>
      <c r="C21" s="1628"/>
      <c r="D21" s="1623"/>
      <c r="E21" s="366" t="s">
        <v>784</v>
      </c>
      <c r="F21" s="246">
        <v>0.25</v>
      </c>
      <c r="G21" s="246"/>
      <c r="H21" s="246"/>
      <c r="I21" s="251"/>
      <c r="J21" s="367" t="s">
        <v>785</v>
      </c>
      <c r="K21" s="368">
        <v>0</v>
      </c>
      <c r="L21" s="251"/>
      <c r="M21" s="370">
        <v>1</v>
      </c>
      <c r="N21" s="197">
        <f t="shared" si="1"/>
        <v>0.75</v>
      </c>
      <c r="O21" s="198">
        <f t="shared" si="2"/>
        <v>0.25</v>
      </c>
      <c r="P21" s="248" t="str">
        <f t="shared" si="0"/>
        <v>P</v>
      </c>
      <c r="Q21" s="251"/>
      <c r="R21" s="251"/>
      <c r="S21" s="369"/>
      <c r="T21" s="284"/>
    </row>
    <row r="22" spans="1:20" ht="43.5" customHeight="1" thickBot="1" x14ac:dyDescent="0.3">
      <c r="A22" s="1631">
        <v>3</v>
      </c>
      <c r="B22" s="1628"/>
      <c r="C22" s="1628"/>
      <c r="D22" s="1623" t="s">
        <v>786</v>
      </c>
      <c r="E22" s="366" t="s">
        <v>787</v>
      </c>
      <c r="F22" s="372">
        <v>1</v>
      </c>
      <c r="G22" s="372"/>
      <c r="H22" s="372"/>
      <c r="I22" s="373"/>
      <c r="J22" s="367" t="s">
        <v>788</v>
      </c>
      <c r="K22" s="368">
        <v>0</v>
      </c>
      <c r="L22" s="251"/>
      <c r="M22" s="205">
        <v>4</v>
      </c>
      <c r="N22" s="197">
        <v>0</v>
      </c>
      <c r="O22" s="198">
        <f t="shared" si="2"/>
        <v>0.25</v>
      </c>
      <c r="P22" s="248" t="str">
        <f t="shared" si="0"/>
        <v>P</v>
      </c>
      <c r="Q22" s="251"/>
      <c r="R22" s="251" t="s">
        <v>772</v>
      </c>
      <c r="S22" s="369" t="s">
        <v>124</v>
      </c>
      <c r="T22" s="284"/>
    </row>
    <row r="23" spans="1:20" ht="39.75" customHeight="1" thickBot="1" x14ac:dyDescent="0.3">
      <c r="A23" s="1626"/>
      <c r="B23" s="1628"/>
      <c r="C23" s="1628"/>
      <c r="D23" s="1624"/>
      <c r="E23" s="367" t="s">
        <v>789</v>
      </c>
      <c r="F23" s="246">
        <v>0.25</v>
      </c>
      <c r="G23" s="246"/>
      <c r="H23" s="246"/>
      <c r="I23" s="251"/>
      <c r="J23" s="367" t="s">
        <v>790</v>
      </c>
      <c r="K23" s="368">
        <v>0</v>
      </c>
      <c r="L23" s="251"/>
      <c r="M23" s="370">
        <v>1</v>
      </c>
      <c r="N23" s="197">
        <f t="shared" si="1"/>
        <v>0.75</v>
      </c>
      <c r="O23" s="198">
        <f t="shared" si="2"/>
        <v>0.25</v>
      </c>
      <c r="P23" s="248" t="str">
        <f t="shared" si="0"/>
        <v>P</v>
      </c>
      <c r="Q23" s="251"/>
      <c r="R23" s="251" t="s">
        <v>772</v>
      </c>
      <c r="S23" s="369" t="s">
        <v>124</v>
      </c>
      <c r="T23" s="284"/>
    </row>
    <row r="24" spans="1:20" ht="60" customHeight="1" x14ac:dyDescent="0.25">
      <c r="A24" s="1627"/>
      <c r="B24" s="1628"/>
      <c r="C24" s="1628"/>
      <c r="D24" s="1624"/>
      <c r="E24" s="367" t="s">
        <v>791</v>
      </c>
      <c r="F24" s="246">
        <v>0.25</v>
      </c>
      <c r="G24" s="246"/>
      <c r="H24" s="246"/>
      <c r="I24" s="251"/>
      <c r="J24" s="367" t="s">
        <v>792</v>
      </c>
      <c r="K24" s="368">
        <v>0</v>
      </c>
      <c r="L24" s="251"/>
      <c r="M24" s="370">
        <v>1</v>
      </c>
      <c r="N24" s="197">
        <f t="shared" si="1"/>
        <v>0.75</v>
      </c>
      <c r="O24" s="198">
        <f t="shared" si="2"/>
        <v>0.25</v>
      </c>
      <c r="P24" s="248" t="str">
        <f t="shared" si="0"/>
        <v>P</v>
      </c>
      <c r="Q24" s="251"/>
      <c r="R24" s="251" t="s">
        <v>772</v>
      </c>
      <c r="S24" s="369" t="s">
        <v>124</v>
      </c>
      <c r="T24" s="367"/>
    </row>
  </sheetData>
  <mergeCells count="39">
    <mergeCell ref="A1:E3"/>
    <mergeCell ref="F1:M1"/>
    <mergeCell ref="N1:T1"/>
    <mergeCell ref="F2:M3"/>
    <mergeCell ref="N2:T2"/>
    <mergeCell ref="N3:T3"/>
    <mergeCell ref="A5:E5"/>
    <mergeCell ref="F5:M5"/>
    <mergeCell ref="A6:E6"/>
    <mergeCell ref="F6:M6"/>
    <mergeCell ref="A7:E7"/>
    <mergeCell ref="F7:M7"/>
    <mergeCell ref="N13:P13"/>
    <mergeCell ref="A8:E8"/>
    <mergeCell ref="F8:M8"/>
    <mergeCell ref="M12:T12"/>
    <mergeCell ref="A13:A14"/>
    <mergeCell ref="B13:B14"/>
    <mergeCell ref="C13:C14"/>
    <mergeCell ref="D13:D14"/>
    <mergeCell ref="E13:E14"/>
    <mergeCell ref="A10:T10"/>
    <mergeCell ref="A12:L12"/>
    <mergeCell ref="D22:D24"/>
    <mergeCell ref="Q13:Q14"/>
    <mergeCell ref="R13:R14"/>
    <mergeCell ref="T13:T14"/>
    <mergeCell ref="A15:A17"/>
    <mergeCell ref="B15:B24"/>
    <mergeCell ref="C15:C24"/>
    <mergeCell ref="D15:D17"/>
    <mergeCell ref="A18:A21"/>
    <mergeCell ref="D18:D21"/>
    <mergeCell ref="A22:A24"/>
    <mergeCell ref="F13:I13"/>
    <mergeCell ref="J13:J14"/>
    <mergeCell ref="K13:K14"/>
    <mergeCell ref="L13:L14"/>
    <mergeCell ref="M13:M14"/>
  </mergeCells>
  <conditionalFormatting sqref="P15:P24">
    <cfRule type="iconSet" priority="1">
      <iconSet iconSet="3Symbols2">
        <cfvo type="percent" val="0"/>
        <cfvo type="percent" val="0.74"/>
        <cfvo type="percent" val="0.85"/>
      </iconSet>
    </cfRule>
    <cfRule type="containsText" dxfId="30" priority="2" stopIfTrue="1" operator="containsText" text="P">
      <formula>NOT(ISERROR(SEARCH("P",P15)))</formula>
    </cfRule>
    <cfRule type="containsText" dxfId="29" priority="3" stopIfTrue="1" operator="containsText" text="R">
      <formula>NOT(ISERROR(SEARCH("R",P15)))</formula>
    </cfRule>
    <cfRule type="containsText" dxfId="28" priority="4" operator="containsText" text="T">
      <formula>NOT(ISERROR(SEARCH("T",P15)))</formula>
    </cfRule>
  </conditionalFormatting>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A1FCCB-F1A1-4BE7-B18A-FC00E5C3CD0D}">
  <dimension ref="A1"/>
  <sheetViews>
    <sheetView workbookViewId="0"/>
  </sheetViews>
  <sheetFormatPr baseColWidth="10" defaultRowHeight="15" x14ac:dyDescent="0.25"/>
  <sheetData/>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CEE2A3-3FA3-436A-8138-0872D2A2F91F}">
  <dimension ref="A1:T33"/>
  <sheetViews>
    <sheetView topLeftCell="A10" zoomScale="55" zoomScaleNormal="55" workbookViewId="0">
      <selection activeCell="B13" sqref="B13:B14"/>
    </sheetView>
  </sheetViews>
  <sheetFormatPr baseColWidth="10" defaultColWidth="11.42578125" defaultRowHeight="15" x14ac:dyDescent="0.25"/>
  <cols>
    <col min="1" max="1" width="6.7109375" customWidth="1"/>
    <col min="2" max="2" width="19" customWidth="1"/>
    <col min="3" max="3" width="24.28515625" customWidth="1"/>
    <col min="4" max="4" width="39.140625" customWidth="1"/>
    <col min="5" max="5" width="8" customWidth="1"/>
    <col min="6" max="6" width="6.5703125" customWidth="1"/>
    <col min="7" max="7" width="7.28515625" customWidth="1"/>
    <col min="8" max="8" width="7.7109375" customWidth="1"/>
    <col min="9" max="9" width="44.5703125" customWidth="1"/>
    <col min="10" max="10" width="15.140625" customWidth="1"/>
    <col min="11" max="11" width="15.42578125" customWidth="1"/>
    <col min="16" max="16" width="16.28515625" customWidth="1"/>
    <col min="17" max="17" width="14.42578125" customWidth="1"/>
    <col min="18" max="18" width="21.42578125" customWidth="1"/>
    <col min="19" max="19" width="23.140625" customWidth="1"/>
  </cols>
  <sheetData>
    <row r="1" spans="1:19" ht="16.5" thickBot="1" x14ac:dyDescent="0.3">
      <c r="A1" s="643"/>
      <c r="B1" s="644"/>
      <c r="C1" s="644"/>
      <c r="D1" s="645"/>
      <c r="E1" s="652" t="s">
        <v>0</v>
      </c>
      <c r="F1" s="653"/>
      <c r="G1" s="653"/>
      <c r="H1" s="653"/>
      <c r="I1" s="653"/>
      <c r="J1" s="653"/>
      <c r="K1" s="653"/>
      <c r="L1" s="654"/>
      <c r="M1" s="655" t="s">
        <v>169</v>
      </c>
      <c r="N1" s="656"/>
      <c r="O1" s="656"/>
      <c r="P1" s="656"/>
      <c r="Q1" s="656"/>
      <c r="R1" s="656"/>
      <c r="S1" s="657"/>
    </row>
    <row r="2" spans="1:19" ht="42.75" customHeight="1" thickBot="1" x14ac:dyDescent="0.3">
      <c r="A2" s="646"/>
      <c r="B2" s="647"/>
      <c r="C2" s="647"/>
      <c r="D2" s="648"/>
      <c r="E2" s="658" t="s">
        <v>2</v>
      </c>
      <c r="F2" s="659"/>
      <c r="G2" s="659"/>
      <c r="H2" s="659"/>
      <c r="I2" s="659"/>
      <c r="J2" s="659"/>
      <c r="K2" s="659"/>
      <c r="L2" s="660"/>
      <c r="M2" s="664" t="s">
        <v>3</v>
      </c>
      <c r="N2" s="665"/>
      <c r="O2" s="665"/>
      <c r="P2" s="665"/>
      <c r="Q2" s="665"/>
      <c r="R2" s="665"/>
      <c r="S2" s="666"/>
    </row>
    <row r="3" spans="1:19" ht="25.5" customHeight="1" thickBot="1" x14ac:dyDescent="0.3">
      <c r="A3" s="649"/>
      <c r="B3" s="650"/>
      <c r="C3" s="650"/>
      <c r="D3" s="651"/>
      <c r="E3" s="661"/>
      <c r="F3" s="662"/>
      <c r="G3" s="662"/>
      <c r="H3" s="662"/>
      <c r="I3" s="662"/>
      <c r="J3" s="662"/>
      <c r="K3" s="662"/>
      <c r="L3" s="663"/>
      <c r="M3" s="667" t="s">
        <v>4</v>
      </c>
      <c r="N3" s="668"/>
      <c r="O3" s="668"/>
      <c r="P3" s="668"/>
      <c r="Q3" s="668"/>
      <c r="R3" s="668"/>
      <c r="S3" s="669"/>
    </row>
    <row r="4" spans="1:19" x14ac:dyDescent="0.25">
      <c r="A4" s="135"/>
      <c r="B4" s="135"/>
      <c r="C4" s="135"/>
      <c r="D4" s="135"/>
      <c r="E4" s="135"/>
      <c r="F4" s="135"/>
      <c r="G4" s="135"/>
      <c r="H4" s="135"/>
      <c r="I4" s="134"/>
      <c r="J4" s="134"/>
      <c r="K4" s="139"/>
      <c r="L4" s="139"/>
      <c r="M4" s="139"/>
      <c r="N4" s="139"/>
      <c r="O4" s="139"/>
      <c r="P4" s="139"/>
      <c r="Q4" s="139"/>
      <c r="R4" s="139"/>
      <c r="S4" s="139"/>
    </row>
    <row r="5" spans="1:19" x14ac:dyDescent="0.25">
      <c r="A5" s="631" t="s">
        <v>5</v>
      </c>
      <c r="B5" s="631"/>
      <c r="C5" s="631"/>
      <c r="D5" s="631"/>
      <c r="E5" s="632" t="s">
        <v>1022</v>
      </c>
      <c r="F5" s="633"/>
      <c r="G5" s="633"/>
      <c r="H5" s="633"/>
      <c r="I5" s="633"/>
      <c r="J5" s="633"/>
      <c r="K5" s="633"/>
      <c r="L5" s="634"/>
      <c r="M5" s="139"/>
      <c r="N5" s="139"/>
      <c r="O5" s="139"/>
      <c r="P5" s="139"/>
      <c r="Q5" s="139"/>
      <c r="R5" s="139"/>
      <c r="S5" s="139"/>
    </row>
    <row r="6" spans="1:19" x14ac:dyDescent="0.25">
      <c r="A6" s="631" t="s">
        <v>7</v>
      </c>
      <c r="B6" s="631"/>
      <c r="C6" s="631"/>
      <c r="D6" s="631"/>
      <c r="E6" s="632">
        <v>2026</v>
      </c>
      <c r="F6" s="633"/>
      <c r="G6" s="633"/>
      <c r="H6" s="633"/>
      <c r="I6" s="633"/>
      <c r="J6" s="633"/>
      <c r="K6" s="633"/>
      <c r="L6" s="634"/>
      <c r="M6" s="139"/>
      <c r="N6" s="139"/>
      <c r="O6" s="139"/>
      <c r="P6" s="139"/>
      <c r="Q6" s="139"/>
      <c r="R6" s="139"/>
      <c r="S6" s="139"/>
    </row>
    <row r="7" spans="1:19" x14ac:dyDescent="0.25">
      <c r="A7" s="631" t="s">
        <v>8</v>
      </c>
      <c r="B7" s="631"/>
      <c r="C7" s="631"/>
      <c r="D7" s="631"/>
      <c r="E7" s="632" t="s">
        <v>1023</v>
      </c>
      <c r="F7" s="633"/>
      <c r="G7" s="633"/>
      <c r="H7" s="633"/>
      <c r="I7" s="633"/>
      <c r="J7" s="633"/>
      <c r="K7" s="633"/>
      <c r="L7" s="634"/>
      <c r="M7" s="139"/>
      <c r="N7" s="139"/>
      <c r="O7" s="139"/>
      <c r="P7" s="139"/>
      <c r="Q7" s="139"/>
      <c r="R7" s="139"/>
      <c r="S7" s="139"/>
    </row>
    <row r="8" spans="1:19" x14ac:dyDescent="0.25">
      <c r="A8" s="631" t="s">
        <v>10</v>
      </c>
      <c r="B8" s="631"/>
      <c r="C8" s="631"/>
      <c r="D8" s="631"/>
      <c r="E8" s="632" t="s">
        <v>1023</v>
      </c>
      <c r="F8" s="633"/>
      <c r="G8" s="633"/>
      <c r="H8" s="633"/>
      <c r="I8" s="633"/>
      <c r="J8" s="633"/>
      <c r="K8" s="633"/>
      <c r="L8" s="634"/>
      <c r="M8" s="139"/>
      <c r="N8" s="139"/>
      <c r="O8" s="139"/>
      <c r="P8" s="139"/>
      <c r="Q8" s="139"/>
      <c r="R8" s="139"/>
      <c r="S8" s="139"/>
    </row>
    <row r="9" spans="1:19" ht="15.75" thickBot="1" x14ac:dyDescent="0.3">
      <c r="A9" s="140"/>
      <c r="B9" s="140"/>
      <c r="C9" s="140"/>
      <c r="D9" s="140"/>
      <c r="E9" s="140"/>
      <c r="F9" s="140"/>
      <c r="G9" s="140"/>
      <c r="H9" s="140"/>
      <c r="I9" s="134"/>
      <c r="J9" s="134"/>
      <c r="K9" s="134"/>
      <c r="L9" s="134"/>
      <c r="M9" s="139"/>
      <c r="N9" s="139"/>
      <c r="O9" s="139"/>
      <c r="P9" s="139"/>
      <c r="Q9" s="139"/>
      <c r="R9" s="139"/>
      <c r="S9" s="139"/>
    </row>
    <row r="10" spans="1:19" ht="32.25" thickBot="1" x14ac:dyDescent="0.55000000000000004">
      <c r="A10" s="635" t="s">
        <v>12</v>
      </c>
      <c r="B10" s="636"/>
      <c r="C10" s="636"/>
      <c r="D10" s="636"/>
      <c r="E10" s="636"/>
      <c r="F10" s="636"/>
      <c r="G10" s="636"/>
      <c r="H10" s="636"/>
      <c r="I10" s="636"/>
      <c r="J10" s="636"/>
      <c r="K10" s="636"/>
      <c r="L10" s="636"/>
      <c r="M10" s="636"/>
      <c r="N10" s="636"/>
      <c r="O10" s="636"/>
      <c r="P10" s="636"/>
      <c r="Q10" s="636"/>
      <c r="R10" s="636"/>
      <c r="S10" s="637"/>
    </row>
    <row r="11" spans="1:19" ht="16.5" thickBot="1" x14ac:dyDescent="0.3">
      <c r="A11" s="6"/>
      <c r="B11" s="7"/>
      <c r="C11" s="7"/>
      <c r="D11" s="7"/>
      <c r="E11" s="7"/>
      <c r="F11" s="7"/>
      <c r="G11" s="7"/>
      <c r="H11" s="7"/>
      <c r="I11" s="7"/>
      <c r="J11" s="7"/>
      <c r="K11" s="7"/>
      <c r="L11" s="7"/>
      <c r="M11" s="7"/>
      <c r="N11" s="7"/>
      <c r="O11" s="7"/>
      <c r="P11" s="7"/>
      <c r="Q11" s="7"/>
      <c r="R11" s="7"/>
      <c r="S11" s="8"/>
    </row>
    <row r="12" spans="1:19" ht="27" thickBot="1" x14ac:dyDescent="0.3">
      <c r="A12" s="638" t="s">
        <v>13</v>
      </c>
      <c r="B12" s="639"/>
      <c r="C12" s="639"/>
      <c r="D12" s="639"/>
      <c r="E12" s="639"/>
      <c r="F12" s="639"/>
      <c r="G12" s="639"/>
      <c r="H12" s="639"/>
      <c r="I12" s="639"/>
      <c r="J12" s="639"/>
      <c r="K12" s="640"/>
      <c r="L12" s="641" t="s">
        <v>14</v>
      </c>
      <c r="M12" s="641"/>
      <c r="N12" s="641"/>
      <c r="O12" s="641"/>
      <c r="P12" s="641"/>
      <c r="Q12" s="641"/>
      <c r="R12" s="641"/>
      <c r="S12" s="642"/>
    </row>
    <row r="13" spans="1:19" ht="25.5" customHeight="1" thickBot="1" x14ac:dyDescent="0.3">
      <c r="A13" s="613" t="s">
        <v>15</v>
      </c>
      <c r="B13" s="615" t="s">
        <v>1024</v>
      </c>
      <c r="C13" s="613" t="s">
        <v>18</v>
      </c>
      <c r="D13" s="617" t="s">
        <v>19</v>
      </c>
      <c r="E13" s="619" t="s">
        <v>20</v>
      </c>
      <c r="F13" s="620"/>
      <c r="G13" s="620"/>
      <c r="H13" s="621"/>
      <c r="I13" s="604" t="s">
        <v>21</v>
      </c>
      <c r="J13" s="604" t="s">
        <v>22</v>
      </c>
      <c r="K13" s="604" t="s">
        <v>23</v>
      </c>
      <c r="L13" s="606" t="s">
        <v>24</v>
      </c>
      <c r="M13" s="608" t="s">
        <v>25</v>
      </c>
      <c r="N13" s="609"/>
      <c r="O13" s="610"/>
      <c r="P13" s="611" t="s">
        <v>26</v>
      </c>
      <c r="Q13" s="622" t="s">
        <v>27</v>
      </c>
      <c r="R13" s="146" t="s">
        <v>28</v>
      </c>
      <c r="S13" s="624" t="s">
        <v>29</v>
      </c>
    </row>
    <row r="14" spans="1:19" ht="42.75" customHeight="1" thickBot="1" x14ac:dyDescent="0.3">
      <c r="A14" s="614"/>
      <c r="B14" s="616"/>
      <c r="C14" s="614"/>
      <c r="D14" s="618"/>
      <c r="E14" s="147" t="s">
        <v>30</v>
      </c>
      <c r="F14" s="147" t="s">
        <v>31</v>
      </c>
      <c r="G14" s="147" t="s">
        <v>32</v>
      </c>
      <c r="H14" s="147" t="s">
        <v>33</v>
      </c>
      <c r="I14" s="605"/>
      <c r="J14" s="605"/>
      <c r="K14" s="605"/>
      <c r="L14" s="607"/>
      <c r="M14" s="148" t="s">
        <v>34</v>
      </c>
      <c r="N14" s="149" t="s">
        <v>35</v>
      </c>
      <c r="O14" s="150" t="s">
        <v>36</v>
      </c>
      <c r="P14" s="612"/>
      <c r="Q14" s="623"/>
      <c r="R14" s="151"/>
      <c r="S14" s="625"/>
    </row>
    <row r="15" spans="1:19" ht="15.75" thickBot="1" x14ac:dyDescent="0.3">
      <c r="A15" s="135"/>
      <c r="B15" s="135"/>
      <c r="C15" s="135"/>
      <c r="D15" s="135"/>
      <c r="E15" s="135"/>
      <c r="F15" s="135"/>
      <c r="G15" s="135"/>
      <c r="H15" s="135"/>
      <c r="I15" s="135"/>
      <c r="J15" s="135"/>
      <c r="K15" s="188"/>
      <c r="L15" s="135"/>
      <c r="P15" s="135"/>
      <c r="Q15" s="135"/>
      <c r="R15" s="135"/>
      <c r="S15" s="135"/>
    </row>
    <row r="16" spans="1:19" ht="141.75" customHeight="1" thickBot="1" x14ac:dyDescent="0.3">
      <c r="A16" s="626">
        <v>1</v>
      </c>
      <c r="B16" s="1739" t="s">
        <v>1025</v>
      </c>
      <c r="C16" s="598" t="s">
        <v>1026</v>
      </c>
      <c r="D16" s="2034" t="s">
        <v>1027</v>
      </c>
      <c r="E16" s="2035">
        <v>0.8</v>
      </c>
      <c r="F16" s="2035"/>
      <c r="G16" s="2035"/>
      <c r="H16" s="2035"/>
      <c r="I16" s="2034" t="s">
        <v>1028</v>
      </c>
      <c r="J16" s="2036">
        <v>0</v>
      </c>
      <c r="K16" s="2037">
        <v>0</v>
      </c>
      <c r="L16" s="2038">
        <v>1</v>
      </c>
      <c r="M16" s="2039">
        <v>0.2</v>
      </c>
      <c r="N16" s="2040">
        <f t="shared" ref="N16:N18" si="0">AVERAGE(E16:G16)</f>
        <v>0.8</v>
      </c>
      <c r="O16" s="2041"/>
      <c r="P16" s="2042">
        <v>1</v>
      </c>
      <c r="Q16" s="2034" t="s">
        <v>1029</v>
      </c>
      <c r="R16" s="2043" t="s">
        <v>1030</v>
      </c>
      <c r="S16" s="2044" t="s">
        <v>1031</v>
      </c>
    </row>
    <row r="17" spans="1:20" ht="153" customHeight="1" thickBot="1" x14ac:dyDescent="0.3">
      <c r="A17" s="627"/>
      <c r="B17" s="629"/>
      <c r="C17" s="599"/>
      <c r="D17" s="2045" t="s">
        <v>1032</v>
      </c>
      <c r="E17" s="2046">
        <v>0.95</v>
      </c>
      <c r="F17" s="2046"/>
      <c r="G17" s="2047"/>
      <c r="H17" s="2035"/>
      <c r="I17" s="2045" t="s">
        <v>1033</v>
      </c>
      <c r="J17" s="2048">
        <v>0</v>
      </c>
      <c r="K17" s="2049">
        <v>0</v>
      </c>
      <c r="L17" s="2050">
        <v>1</v>
      </c>
      <c r="M17" s="2051">
        <v>0.05</v>
      </c>
      <c r="N17" s="2052">
        <f t="shared" si="0"/>
        <v>0.95</v>
      </c>
      <c r="O17" s="2053"/>
      <c r="P17" s="2054">
        <v>1</v>
      </c>
      <c r="Q17" s="2045" t="s">
        <v>1034</v>
      </c>
      <c r="R17" s="2055" t="s">
        <v>1035</v>
      </c>
      <c r="S17" s="2056" t="s">
        <v>1036</v>
      </c>
    </row>
    <row r="18" spans="1:20" ht="83.25" customHeight="1" thickBot="1" x14ac:dyDescent="0.3">
      <c r="A18" s="627"/>
      <c r="B18" s="629"/>
      <c r="C18" s="599"/>
      <c r="D18" s="2057" t="s">
        <v>1037</v>
      </c>
      <c r="E18" s="2046">
        <v>1</v>
      </c>
      <c r="F18" s="2054"/>
      <c r="G18" s="2058"/>
      <c r="H18" s="2035"/>
      <c r="I18" s="2058" t="s">
        <v>1038</v>
      </c>
      <c r="J18" s="2048">
        <v>0</v>
      </c>
      <c r="K18" s="2049">
        <v>0</v>
      </c>
      <c r="L18" s="2050">
        <v>1</v>
      </c>
      <c r="M18" s="2059">
        <v>0</v>
      </c>
      <c r="N18" s="2052">
        <f t="shared" si="0"/>
        <v>1</v>
      </c>
      <c r="O18" s="2053"/>
      <c r="P18" s="2054">
        <v>1</v>
      </c>
      <c r="Q18" s="2058" t="s">
        <v>1039</v>
      </c>
      <c r="R18" s="2045" t="s">
        <v>1040</v>
      </c>
      <c r="S18" s="2056" t="s">
        <v>1041</v>
      </c>
    </row>
    <row r="19" spans="1:20" ht="171.75" thickBot="1" x14ac:dyDescent="0.3">
      <c r="A19" s="628"/>
      <c r="B19" s="630"/>
      <c r="C19" s="600"/>
      <c r="D19" s="2060" t="s">
        <v>1042</v>
      </c>
      <c r="E19" s="2061">
        <v>1</v>
      </c>
      <c r="F19" s="2062"/>
      <c r="G19" s="2063"/>
      <c r="H19" s="2035"/>
      <c r="I19" s="2064" t="s">
        <v>1043</v>
      </c>
      <c r="J19" s="2065">
        <v>0</v>
      </c>
      <c r="K19" s="2066">
        <v>0</v>
      </c>
      <c r="L19" s="2067">
        <v>1</v>
      </c>
      <c r="M19" s="2068">
        <v>0</v>
      </c>
      <c r="N19" s="2069">
        <f>AVERAGE(E19:G19)</f>
        <v>1</v>
      </c>
      <c r="O19" s="2070"/>
      <c r="P19" s="2062">
        <v>1</v>
      </c>
      <c r="Q19" s="2071" t="s">
        <v>1044</v>
      </c>
      <c r="R19" s="2072" t="s">
        <v>1045</v>
      </c>
      <c r="S19" s="2073" t="s">
        <v>1046</v>
      </c>
    </row>
    <row r="20" spans="1:20" ht="15" customHeight="1" x14ac:dyDescent="0.25">
      <c r="D20" s="546"/>
    </row>
    <row r="21" spans="1:20" ht="15.75" x14ac:dyDescent="0.25">
      <c r="A21" s="454" t="s">
        <v>78</v>
      </c>
      <c r="B21" s="454"/>
      <c r="C21" s="454"/>
      <c r="D21" s="454"/>
      <c r="E21" s="383"/>
      <c r="F21" s="383"/>
      <c r="G21" s="383"/>
      <c r="H21" s="383"/>
      <c r="I21" s="383"/>
      <c r="J21" s="383"/>
      <c r="K21" s="383"/>
      <c r="L21" s="383"/>
      <c r="M21" s="383"/>
      <c r="N21" s="383"/>
      <c r="O21" s="383"/>
      <c r="P21" s="383"/>
      <c r="Q21" s="383"/>
      <c r="R21" s="383"/>
      <c r="S21" s="383"/>
      <c r="T21" s="383"/>
    </row>
    <row r="22" spans="1:20" ht="15.75" x14ac:dyDescent="0.25">
      <c r="A22" s="383"/>
      <c r="B22" s="383"/>
      <c r="C22" s="383"/>
      <c r="D22" s="383"/>
      <c r="E22" s="383"/>
      <c r="F22" s="383"/>
      <c r="G22" s="383"/>
      <c r="H22" s="383"/>
      <c r="I22" s="383"/>
      <c r="J22" s="383"/>
      <c r="K22" s="383"/>
      <c r="L22" s="383"/>
      <c r="M22" s="383"/>
      <c r="N22" s="383"/>
      <c r="O22" s="383"/>
      <c r="P22" s="383"/>
      <c r="Q22" s="383"/>
      <c r="R22" s="383"/>
      <c r="S22" s="383"/>
      <c r="T22" s="383"/>
    </row>
    <row r="23" spans="1:20" ht="15.75" x14ac:dyDescent="0.25">
      <c r="A23" s="601"/>
      <c r="B23" s="602"/>
      <c r="C23" s="602"/>
      <c r="D23" s="602"/>
      <c r="E23" s="602"/>
      <c r="F23" s="602"/>
      <c r="G23" s="602"/>
      <c r="H23" s="602"/>
      <c r="I23" s="602"/>
      <c r="J23" s="602"/>
      <c r="K23" s="602"/>
      <c r="L23" s="602"/>
      <c r="M23" s="602"/>
      <c r="N23" s="602"/>
      <c r="O23" s="602"/>
      <c r="P23" s="602"/>
      <c r="Q23" s="602"/>
      <c r="R23" s="602"/>
      <c r="S23" s="602"/>
      <c r="T23" s="603"/>
    </row>
    <row r="24" spans="1:20" ht="15.75" x14ac:dyDescent="0.25">
      <c r="A24" s="601"/>
      <c r="B24" s="602"/>
      <c r="C24" s="602"/>
      <c r="D24" s="602"/>
      <c r="E24" s="602"/>
      <c r="F24" s="602"/>
      <c r="G24" s="602"/>
      <c r="H24" s="602"/>
      <c r="I24" s="602"/>
      <c r="J24" s="602"/>
      <c r="K24" s="602"/>
      <c r="L24" s="602"/>
      <c r="M24" s="602"/>
      <c r="N24" s="602"/>
      <c r="O24" s="602"/>
      <c r="P24" s="602"/>
      <c r="Q24" s="602"/>
      <c r="R24" s="602"/>
      <c r="S24" s="602"/>
      <c r="T24" s="603"/>
    </row>
    <row r="25" spans="1:20" ht="15.75" x14ac:dyDescent="0.25">
      <c r="A25" s="601"/>
      <c r="B25" s="602"/>
      <c r="C25" s="602"/>
      <c r="D25" s="602"/>
      <c r="E25" s="602"/>
      <c r="F25" s="602"/>
      <c r="G25" s="602"/>
      <c r="H25" s="602"/>
      <c r="I25" s="602"/>
      <c r="J25" s="602"/>
      <c r="K25" s="602"/>
      <c r="L25" s="602"/>
      <c r="M25" s="602"/>
      <c r="N25" s="602"/>
      <c r="O25" s="602"/>
      <c r="P25" s="602"/>
      <c r="Q25" s="602"/>
      <c r="R25" s="602"/>
      <c r="S25" s="602"/>
      <c r="T25" s="603"/>
    </row>
    <row r="26" spans="1:20" ht="15.75" x14ac:dyDescent="0.25">
      <c r="A26" s="601"/>
      <c r="B26" s="602"/>
      <c r="C26" s="602"/>
      <c r="D26" s="602"/>
      <c r="E26" s="602"/>
      <c r="F26" s="602"/>
      <c r="G26" s="602"/>
      <c r="H26" s="602"/>
      <c r="I26" s="602"/>
      <c r="J26" s="602"/>
      <c r="K26" s="602"/>
      <c r="L26" s="602"/>
      <c r="M26" s="602"/>
      <c r="N26" s="602"/>
      <c r="O26" s="602"/>
      <c r="P26" s="602"/>
      <c r="Q26" s="602"/>
      <c r="R26" s="602"/>
      <c r="S26" s="602"/>
      <c r="T26" s="603"/>
    </row>
    <row r="27" spans="1:20" ht="15.75" x14ac:dyDescent="0.25">
      <c r="A27" s="601"/>
      <c r="B27" s="602"/>
      <c r="C27" s="602"/>
      <c r="D27" s="602"/>
      <c r="E27" s="602"/>
      <c r="F27" s="602"/>
      <c r="G27" s="602"/>
      <c r="H27" s="602"/>
      <c r="I27" s="602"/>
      <c r="J27" s="602"/>
      <c r="K27" s="602"/>
      <c r="L27" s="602"/>
      <c r="M27" s="602"/>
      <c r="N27" s="602"/>
      <c r="O27" s="602"/>
      <c r="P27" s="602"/>
      <c r="Q27" s="602"/>
      <c r="R27" s="602"/>
      <c r="S27" s="602"/>
      <c r="T27" s="603"/>
    </row>
    <row r="28" spans="1:20" ht="15.75" x14ac:dyDescent="0.25">
      <c r="A28" s="601"/>
      <c r="B28" s="602"/>
      <c r="C28" s="602"/>
      <c r="D28" s="602"/>
      <c r="E28" s="602"/>
      <c r="F28" s="602"/>
      <c r="G28" s="602"/>
      <c r="H28" s="602"/>
      <c r="I28" s="602"/>
      <c r="J28" s="602"/>
      <c r="K28" s="602"/>
      <c r="L28" s="602"/>
      <c r="M28" s="602"/>
      <c r="N28" s="602"/>
      <c r="O28" s="602"/>
      <c r="P28" s="602"/>
      <c r="Q28" s="602"/>
      <c r="R28" s="602"/>
      <c r="S28" s="602"/>
      <c r="T28" s="603"/>
    </row>
    <row r="29" spans="1:20" ht="15.75" x14ac:dyDescent="0.25">
      <c r="A29" s="601"/>
      <c r="B29" s="602"/>
      <c r="C29" s="602"/>
      <c r="D29" s="602"/>
      <c r="E29" s="602"/>
      <c r="F29" s="602"/>
      <c r="G29" s="602"/>
      <c r="H29" s="602"/>
      <c r="I29" s="602"/>
      <c r="J29" s="602"/>
      <c r="K29" s="602"/>
      <c r="L29" s="602"/>
      <c r="M29" s="602"/>
      <c r="N29" s="602"/>
      <c r="O29" s="602"/>
      <c r="P29" s="602"/>
      <c r="Q29" s="602"/>
      <c r="R29" s="602"/>
      <c r="S29" s="602"/>
      <c r="T29" s="603"/>
    </row>
    <row r="30" spans="1:20" ht="15.75" x14ac:dyDescent="0.25">
      <c r="A30" s="601"/>
      <c r="B30" s="602"/>
      <c r="C30" s="602"/>
      <c r="D30" s="602"/>
      <c r="E30" s="602"/>
      <c r="F30" s="602"/>
      <c r="G30" s="602"/>
      <c r="H30" s="602"/>
      <c r="I30" s="602"/>
      <c r="J30" s="602"/>
      <c r="K30" s="602"/>
      <c r="L30" s="602"/>
      <c r="M30" s="602"/>
      <c r="N30" s="602"/>
      <c r="O30" s="602"/>
      <c r="P30" s="602"/>
      <c r="Q30" s="602"/>
      <c r="R30" s="602"/>
      <c r="S30" s="602"/>
      <c r="T30" s="603"/>
    </row>
    <row r="31" spans="1:20" ht="15.75" x14ac:dyDescent="0.25">
      <c r="A31" s="601"/>
      <c r="B31" s="602"/>
      <c r="C31" s="602"/>
      <c r="D31" s="602"/>
      <c r="E31" s="602"/>
      <c r="F31" s="602"/>
      <c r="G31" s="602"/>
      <c r="H31" s="602"/>
      <c r="I31" s="602"/>
      <c r="J31" s="602"/>
      <c r="K31" s="602"/>
      <c r="L31" s="602"/>
      <c r="M31" s="602"/>
      <c r="N31" s="602"/>
      <c r="O31" s="602"/>
      <c r="P31" s="602"/>
      <c r="Q31" s="602"/>
      <c r="R31" s="602"/>
      <c r="S31" s="602"/>
      <c r="T31" s="603"/>
    </row>
    <row r="32" spans="1:20" ht="15.75" x14ac:dyDescent="0.25">
      <c r="A32" s="601"/>
      <c r="B32" s="602"/>
      <c r="C32" s="602"/>
      <c r="D32" s="602"/>
      <c r="E32" s="602"/>
      <c r="F32" s="602"/>
      <c r="G32" s="602"/>
      <c r="H32" s="602"/>
      <c r="I32" s="602"/>
      <c r="J32" s="602"/>
      <c r="K32" s="602"/>
      <c r="L32" s="602"/>
      <c r="M32" s="602"/>
      <c r="N32" s="602"/>
      <c r="O32" s="602"/>
      <c r="P32" s="602"/>
      <c r="Q32" s="602"/>
      <c r="R32" s="602"/>
      <c r="S32" s="602"/>
      <c r="T32" s="603"/>
    </row>
    <row r="33" spans="1:20" ht="15.75" x14ac:dyDescent="0.25">
      <c r="A33" s="601"/>
      <c r="B33" s="602"/>
      <c r="C33" s="602"/>
      <c r="D33" s="602"/>
      <c r="E33" s="602"/>
      <c r="F33" s="602"/>
      <c r="G33" s="602"/>
      <c r="H33" s="602"/>
      <c r="I33" s="602"/>
      <c r="J33" s="602"/>
      <c r="K33" s="602"/>
      <c r="L33" s="602"/>
      <c r="M33" s="602"/>
      <c r="N33" s="602"/>
      <c r="O33" s="602"/>
      <c r="P33" s="602"/>
      <c r="Q33" s="602"/>
      <c r="R33" s="602"/>
      <c r="S33" s="602"/>
      <c r="T33" s="603"/>
    </row>
  </sheetData>
  <mergeCells count="44">
    <mergeCell ref="A1:D3"/>
    <mergeCell ref="E1:L1"/>
    <mergeCell ref="M1:S1"/>
    <mergeCell ref="E2:L3"/>
    <mergeCell ref="M2:S2"/>
    <mergeCell ref="M3:S3"/>
    <mergeCell ref="A5:D5"/>
    <mergeCell ref="E5:L5"/>
    <mergeCell ref="A6:D6"/>
    <mergeCell ref="E6:L6"/>
    <mergeCell ref="A7:D7"/>
    <mergeCell ref="E7:L7"/>
    <mergeCell ref="Q13:Q14"/>
    <mergeCell ref="S13:S14"/>
    <mergeCell ref="A16:A19"/>
    <mergeCell ref="B16:B19"/>
    <mergeCell ref="A8:D8"/>
    <mergeCell ref="E8:L8"/>
    <mergeCell ref="A10:S10"/>
    <mergeCell ref="A12:K12"/>
    <mergeCell ref="L12:S12"/>
    <mergeCell ref="P13:P14"/>
    <mergeCell ref="A13:A14"/>
    <mergeCell ref="B13:B14"/>
    <mergeCell ref="C13:C14"/>
    <mergeCell ref="D13:D14"/>
    <mergeCell ref="E13:H13"/>
    <mergeCell ref="I13:I14"/>
    <mergeCell ref="J13:J14"/>
    <mergeCell ref="K13:K14"/>
    <mergeCell ref="L13:L14"/>
    <mergeCell ref="M13:O13"/>
    <mergeCell ref="C16:C19"/>
    <mergeCell ref="A30:T30"/>
    <mergeCell ref="A31:T31"/>
    <mergeCell ref="A32:T32"/>
    <mergeCell ref="A33:T33"/>
    <mergeCell ref="A24:T24"/>
    <mergeCell ref="A25:T25"/>
    <mergeCell ref="A26:T26"/>
    <mergeCell ref="A27:T27"/>
    <mergeCell ref="A28:T28"/>
    <mergeCell ref="A29:T29"/>
    <mergeCell ref="A23:T23"/>
  </mergeCells>
  <conditionalFormatting sqref="O16:O19">
    <cfRule type="cellIs" dxfId="27" priority="1" operator="greaterThan">
      <formula>70</formula>
    </cfRule>
    <cfRule type="containsText" dxfId="26" priority="2" stopIfTrue="1" operator="containsText" text="P">
      <formula>NOT(ISERROR(SEARCH("P",O16)))</formula>
    </cfRule>
    <cfRule type="containsText" dxfId="25" priority="3" stopIfTrue="1" operator="containsText" text="R">
      <formula>NOT(ISERROR(SEARCH("R",O16)))</formula>
    </cfRule>
    <cfRule type="containsText" dxfId="24" priority="4" operator="containsText" text="T">
      <formula>NOT(ISERROR(SEARCH("T",O16)))</formula>
    </cfRule>
    <cfRule type="iconSet" priority="5">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0981F2-F651-45D8-8891-A8591E563404}">
  <dimension ref="A1:T47"/>
  <sheetViews>
    <sheetView topLeftCell="A12" zoomScale="86" zoomScaleNormal="86" workbookViewId="0">
      <selection activeCell="D43" sqref="D43:D45"/>
    </sheetView>
  </sheetViews>
  <sheetFormatPr baseColWidth="10" defaultRowHeight="15" x14ac:dyDescent="0.25"/>
  <cols>
    <col min="4" max="4" width="18.5703125" customWidth="1"/>
    <col min="5" max="5" width="30.42578125" customWidth="1"/>
    <col min="10" max="10" width="24.42578125" customWidth="1"/>
    <col min="11" max="11" width="15.28515625" bestFit="1" customWidth="1"/>
    <col min="12" max="12" width="20.42578125" customWidth="1"/>
    <col min="13" max="13" width="13.140625" customWidth="1"/>
    <col min="17" max="17" width="22.28515625" customWidth="1"/>
    <col min="18" max="18" width="29" customWidth="1"/>
    <col min="19" max="19" width="28.140625" customWidth="1"/>
    <col min="20" max="20" width="22.85546875" customWidth="1"/>
  </cols>
  <sheetData>
    <row r="1" spans="1:20" ht="16.5" thickBot="1" x14ac:dyDescent="0.3">
      <c r="A1" s="643"/>
      <c r="B1" s="644"/>
      <c r="C1" s="644"/>
      <c r="D1" s="644"/>
      <c r="E1" s="645"/>
      <c r="F1" s="652" t="s">
        <v>0</v>
      </c>
      <c r="G1" s="653"/>
      <c r="H1" s="653"/>
      <c r="I1" s="653"/>
      <c r="J1" s="653"/>
      <c r="K1" s="653"/>
      <c r="L1" s="653"/>
      <c r="M1" s="654"/>
      <c r="N1" s="655" t="s">
        <v>169</v>
      </c>
      <c r="O1" s="656"/>
      <c r="P1" s="656"/>
      <c r="Q1" s="656"/>
      <c r="R1" s="656"/>
      <c r="S1" s="656"/>
      <c r="T1" s="657"/>
    </row>
    <row r="2" spans="1:20" ht="16.5" thickBot="1" x14ac:dyDescent="0.3">
      <c r="A2" s="646"/>
      <c r="B2" s="647"/>
      <c r="C2" s="647"/>
      <c r="D2" s="647"/>
      <c r="E2" s="648"/>
      <c r="F2" s="658" t="s">
        <v>2</v>
      </c>
      <c r="G2" s="659"/>
      <c r="H2" s="659"/>
      <c r="I2" s="659"/>
      <c r="J2" s="659"/>
      <c r="K2" s="659"/>
      <c r="L2" s="659"/>
      <c r="M2" s="660"/>
      <c r="N2" s="664" t="s">
        <v>170</v>
      </c>
      <c r="O2" s="665"/>
      <c r="P2" s="665"/>
      <c r="Q2" s="665"/>
      <c r="R2" s="665"/>
      <c r="S2" s="665"/>
      <c r="T2" s="666"/>
    </row>
    <row r="3" spans="1:20" ht="16.5" thickBot="1" x14ac:dyDescent="0.3">
      <c r="A3" s="649"/>
      <c r="B3" s="650"/>
      <c r="C3" s="650"/>
      <c r="D3" s="650"/>
      <c r="E3" s="651"/>
      <c r="F3" s="661"/>
      <c r="G3" s="662"/>
      <c r="H3" s="662"/>
      <c r="I3" s="662"/>
      <c r="J3" s="662"/>
      <c r="K3" s="662"/>
      <c r="L3" s="662"/>
      <c r="M3" s="663"/>
      <c r="N3" s="667" t="s">
        <v>4</v>
      </c>
      <c r="O3" s="668"/>
      <c r="P3" s="668"/>
      <c r="Q3" s="668"/>
      <c r="R3" s="668"/>
      <c r="S3" s="668"/>
      <c r="T3" s="669"/>
    </row>
    <row r="4" spans="1:20" x14ac:dyDescent="0.25">
      <c r="A4" s="135"/>
      <c r="B4" s="135"/>
      <c r="C4" s="135"/>
      <c r="D4" s="135"/>
      <c r="E4" s="135"/>
      <c r="F4" s="135"/>
      <c r="G4" s="135"/>
      <c r="H4" s="135"/>
      <c r="I4" s="135"/>
      <c r="J4" s="134"/>
      <c r="K4" s="134"/>
      <c r="L4" s="139"/>
      <c r="M4" s="139"/>
      <c r="N4" s="139"/>
      <c r="O4" s="139"/>
      <c r="P4" s="139"/>
      <c r="Q4" s="139"/>
      <c r="R4" s="139"/>
      <c r="S4" s="139"/>
      <c r="T4" s="139"/>
    </row>
    <row r="5" spans="1:20" x14ac:dyDescent="0.25">
      <c r="A5" s="631" t="s">
        <v>1143</v>
      </c>
      <c r="B5" s="631"/>
      <c r="C5" s="631"/>
      <c r="D5" s="631"/>
      <c r="E5" s="631"/>
      <c r="F5" s="632" t="s">
        <v>1144</v>
      </c>
      <c r="G5" s="633"/>
      <c r="H5" s="633"/>
      <c r="I5" s="633"/>
      <c r="J5" s="633"/>
      <c r="K5" s="633"/>
      <c r="L5" s="633"/>
      <c r="M5" s="634"/>
      <c r="N5" s="139"/>
      <c r="O5" s="139"/>
      <c r="P5" s="139"/>
      <c r="Q5" s="139"/>
      <c r="R5" s="139"/>
      <c r="S5" s="139"/>
      <c r="T5" s="139"/>
    </row>
    <row r="6" spans="1:20" x14ac:dyDescent="0.25">
      <c r="A6" s="631" t="s">
        <v>7</v>
      </c>
      <c r="B6" s="631"/>
      <c r="C6" s="631"/>
      <c r="D6" s="631"/>
      <c r="E6" s="631"/>
      <c r="F6" s="632">
        <v>2026</v>
      </c>
      <c r="G6" s="633"/>
      <c r="H6" s="633"/>
      <c r="I6" s="633"/>
      <c r="J6" s="633"/>
      <c r="K6" s="633"/>
      <c r="L6" s="633"/>
      <c r="M6" s="634"/>
      <c r="N6" s="139"/>
      <c r="O6" s="139"/>
      <c r="P6" s="139"/>
      <c r="Q6" s="139"/>
      <c r="R6" s="139"/>
      <c r="S6" s="139"/>
      <c r="T6" s="139"/>
    </row>
    <row r="7" spans="1:20" x14ac:dyDescent="0.25">
      <c r="A7" s="631" t="s">
        <v>8</v>
      </c>
      <c r="B7" s="631"/>
      <c r="C7" s="631"/>
      <c r="D7" s="631"/>
      <c r="E7" s="631"/>
      <c r="F7" s="632" t="s">
        <v>794</v>
      </c>
      <c r="G7" s="633"/>
      <c r="H7" s="633"/>
      <c r="I7" s="633"/>
      <c r="J7" s="633"/>
      <c r="K7" s="633"/>
      <c r="L7" s="633"/>
      <c r="M7" s="634"/>
      <c r="N7" s="139"/>
      <c r="O7" s="139"/>
      <c r="P7" s="139"/>
      <c r="Q7" s="139"/>
      <c r="R7" s="139"/>
      <c r="S7" s="139"/>
      <c r="T7" s="139"/>
    </row>
    <row r="8" spans="1:20" x14ac:dyDescent="0.25">
      <c r="A8" s="631" t="s">
        <v>10</v>
      </c>
      <c r="B8" s="631"/>
      <c r="C8" s="631"/>
      <c r="D8" s="631"/>
      <c r="E8" s="631"/>
      <c r="F8" s="632" t="s">
        <v>766</v>
      </c>
      <c r="G8" s="633"/>
      <c r="H8" s="633"/>
      <c r="I8" s="633"/>
      <c r="J8" s="633"/>
      <c r="K8" s="633"/>
      <c r="L8" s="633"/>
      <c r="M8" s="634"/>
      <c r="N8" s="139"/>
      <c r="O8" s="139"/>
      <c r="P8" s="139"/>
      <c r="Q8" s="139"/>
      <c r="R8" s="139"/>
      <c r="S8" s="139"/>
      <c r="T8" s="139"/>
    </row>
    <row r="9" spans="1:20" ht="15.75" thickBot="1" x14ac:dyDescent="0.3">
      <c r="A9" s="140"/>
      <c r="B9" s="140"/>
      <c r="C9" s="140"/>
      <c r="D9" s="140"/>
      <c r="E9" s="140"/>
      <c r="F9" s="140"/>
      <c r="G9" s="140"/>
      <c r="H9" s="140"/>
      <c r="I9" s="140"/>
      <c r="J9" s="134"/>
      <c r="K9" s="134"/>
      <c r="L9" s="134"/>
      <c r="M9" s="134"/>
      <c r="N9" s="139"/>
      <c r="O9" s="139"/>
      <c r="P9" s="139"/>
      <c r="Q9" s="139"/>
      <c r="R9" s="139"/>
      <c r="S9" s="139"/>
      <c r="T9" s="139"/>
    </row>
    <row r="10" spans="1:20" ht="32.25" thickBot="1" x14ac:dyDescent="0.55000000000000004">
      <c r="A10" s="635" t="s">
        <v>12</v>
      </c>
      <c r="B10" s="636"/>
      <c r="C10" s="636"/>
      <c r="D10" s="636"/>
      <c r="E10" s="636"/>
      <c r="F10" s="636"/>
      <c r="G10" s="636"/>
      <c r="H10" s="636"/>
      <c r="I10" s="636"/>
      <c r="J10" s="636"/>
      <c r="K10" s="636"/>
      <c r="L10" s="636"/>
      <c r="M10" s="636"/>
      <c r="N10" s="636"/>
      <c r="O10" s="636"/>
      <c r="P10" s="636"/>
      <c r="Q10" s="636"/>
      <c r="R10" s="636"/>
      <c r="S10" s="636"/>
      <c r="T10" s="637"/>
    </row>
    <row r="11" spans="1:20" ht="16.5" thickBot="1" x14ac:dyDescent="0.3">
      <c r="A11" s="6"/>
      <c r="B11" s="7"/>
      <c r="C11" s="7"/>
      <c r="D11" s="7"/>
      <c r="E11" s="7"/>
      <c r="F11" s="7"/>
      <c r="G11" s="7"/>
      <c r="H11" s="7"/>
      <c r="I11" s="7"/>
      <c r="J11" s="7"/>
      <c r="K11" s="7"/>
      <c r="L11" s="7"/>
      <c r="M11" s="7"/>
      <c r="N11" s="7"/>
      <c r="O11" s="7"/>
      <c r="P11" s="7"/>
      <c r="Q11" s="7"/>
      <c r="R11" s="7"/>
      <c r="S11" s="7"/>
      <c r="T11" s="8"/>
    </row>
    <row r="12" spans="1:20" ht="27" thickBot="1" x14ac:dyDescent="0.3">
      <c r="A12" s="638" t="s">
        <v>13</v>
      </c>
      <c r="B12" s="639"/>
      <c r="C12" s="639"/>
      <c r="D12" s="639"/>
      <c r="E12" s="639"/>
      <c r="F12" s="639"/>
      <c r="G12" s="639"/>
      <c r="H12" s="639"/>
      <c r="I12" s="639"/>
      <c r="J12" s="639"/>
      <c r="K12" s="639"/>
      <c r="L12" s="640"/>
      <c r="M12" s="641" t="s">
        <v>14</v>
      </c>
      <c r="N12" s="641"/>
      <c r="O12" s="641"/>
      <c r="P12" s="641"/>
      <c r="Q12" s="641"/>
      <c r="R12" s="641"/>
      <c r="S12" s="641"/>
      <c r="T12" s="642"/>
    </row>
    <row r="13" spans="1:20" ht="15.75" thickBot="1" x14ac:dyDescent="0.3">
      <c r="A13" s="613" t="s">
        <v>15</v>
      </c>
      <c r="B13" s="1606" t="s">
        <v>989</v>
      </c>
      <c r="C13" s="1607" t="s">
        <v>990</v>
      </c>
      <c r="D13" s="613" t="s">
        <v>18</v>
      </c>
      <c r="E13" s="617" t="s">
        <v>19</v>
      </c>
      <c r="F13" s="619" t="s">
        <v>20</v>
      </c>
      <c r="G13" s="620"/>
      <c r="H13" s="620"/>
      <c r="I13" s="621"/>
      <c r="J13" s="604" t="s">
        <v>21</v>
      </c>
      <c r="K13" s="604" t="s">
        <v>22</v>
      </c>
      <c r="L13" s="604" t="s">
        <v>23</v>
      </c>
      <c r="M13" s="606" t="s">
        <v>24</v>
      </c>
      <c r="N13" s="608" t="s">
        <v>25</v>
      </c>
      <c r="O13" s="609"/>
      <c r="P13" s="610"/>
      <c r="Q13" s="611" t="s">
        <v>26</v>
      </c>
      <c r="R13" s="622" t="s">
        <v>27</v>
      </c>
      <c r="S13" s="146" t="s">
        <v>28</v>
      </c>
      <c r="T13" s="624" t="s">
        <v>29</v>
      </c>
    </row>
    <row r="14" spans="1:20" ht="55.5" customHeight="1" thickBot="1" x14ac:dyDescent="0.3">
      <c r="A14" s="614"/>
      <c r="B14" s="1608"/>
      <c r="C14" s="1609"/>
      <c r="D14" s="614"/>
      <c r="E14" s="618"/>
      <c r="F14" s="147" t="s">
        <v>30</v>
      </c>
      <c r="G14" s="147" t="s">
        <v>31</v>
      </c>
      <c r="H14" s="147" t="s">
        <v>32</v>
      </c>
      <c r="I14" s="147" t="s">
        <v>33</v>
      </c>
      <c r="J14" s="605"/>
      <c r="K14" s="605"/>
      <c r="L14" s="605"/>
      <c r="M14" s="607"/>
      <c r="N14" s="148" t="s">
        <v>34</v>
      </c>
      <c r="O14" s="149" t="s">
        <v>35</v>
      </c>
      <c r="P14" s="150" t="s">
        <v>36</v>
      </c>
      <c r="Q14" s="612"/>
      <c r="R14" s="623"/>
      <c r="S14" s="151"/>
      <c r="T14" s="625"/>
    </row>
    <row r="15" spans="1:20" ht="15.75" thickBot="1" x14ac:dyDescent="0.3">
      <c r="A15" s="135"/>
      <c r="B15" s="135"/>
      <c r="C15" s="135"/>
      <c r="D15" s="135"/>
      <c r="E15" s="135"/>
      <c r="F15" s="135"/>
      <c r="G15" s="135"/>
      <c r="H15" s="135"/>
      <c r="I15" s="135"/>
      <c r="J15" s="135"/>
      <c r="K15" s="135"/>
      <c r="L15" s="188"/>
      <c r="M15" s="135"/>
      <c r="Q15" s="135"/>
      <c r="R15" s="135"/>
      <c r="S15" s="135"/>
      <c r="T15" s="135"/>
    </row>
    <row r="16" spans="1:20" ht="48.75" x14ac:dyDescent="0.25">
      <c r="A16" s="2074">
        <v>1</v>
      </c>
      <c r="B16" s="2075" t="s">
        <v>1145</v>
      </c>
      <c r="C16" s="2075" t="s">
        <v>1146</v>
      </c>
      <c r="D16" s="2076" t="s">
        <v>1147</v>
      </c>
      <c r="E16" s="2077" t="s">
        <v>1148</v>
      </c>
      <c r="F16" s="2078">
        <v>3</v>
      </c>
      <c r="G16" s="2078"/>
      <c r="H16" s="2078"/>
      <c r="I16" s="2078"/>
      <c r="J16" s="2079" t="s">
        <v>1149</v>
      </c>
      <c r="K16" s="2080">
        <v>0</v>
      </c>
      <c r="L16" s="2080">
        <v>0</v>
      </c>
      <c r="M16" s="2081">
        <v>12</v>
      </c>
      <c r="N16" s="2082">
        <f>IF(M16&lt;1,M16-AVERAGE(F16:I16),M16-(SUM(F16:I16)))</f>
        <v>9</v>
      </c>
      <c r="O16" s="2083">
        <f>IF(M16&lt;1,(AVERAGE(F16:I16)/M16),SUM(F16:I16)/M16)</f>
        <v>0.25</v>
      </c>
      <c r="P16" s="2084" t="str">
        <f t="shared" ref="P16" si="0">IF(O16&lt;=V$17,"T",IF(O16&lt;$Y$17,"R",IF(O16&gt;=$Y$17,"P")))</f>
        <v>P</v>
      </c>
      <c r="Q16" s="2085">
        <v>0.25</v>
      </c>
      <c r="R16" s="1922" t="s">
        <v>1150</v>
      </c>
      <c r="S16" s="1922" t="s">
        <v>1151</v>
      </c>
      <c r="T16" s="2086" t="s">
        <v>1152</v>
      </c>
    </row>
    <row r="17" spans="1:20" ht="48.75" x14ac:dyDescent="0.25">
      <c r="A17" s="2087"/>
      <c r="B17" s="2088"/>
      <c r="C17" s="2088"/>
      <c r="D17" s="2089"/>
      <c r="E17" s="2090" t="s">
        <v>1153</v>
      </c>
      <c r="F17" s="2091"/>
      <c r="G17" s="2091"/>
      <c r="H17" s="2091"/>
      <c r="I17" s="2091"/>
      <c r="J17" s="2092"/>
      <c r="K17" s="2093"/>
      <c r="L17" s="2093"/>
      <c r="M17" s="1927"/>
      <c r="N17" s="2094"/>
      <c r="O17" s="2095"/>
      <c r="P17" s="2096"/>
      <c r="Q17" s="2097"/>
      <c r="R17" s="1932"/>
      <c r="S17" s="1932"/>
      <c r="T17" s="2098"/>
    </row>
    <row r="18" spans="1:20" ht="24.75" x14ac:dyDescent="0.25">
      <c r="A18" s="2087"/>
      <c r="B18" s="2088"/>
      <c r="C18" s="2088"/>
      <c r="D18" s="2089"/>
      <c r="E18" s="2090" t="s">
        <v>1154</v>
      </c>
      <c r="F18" s="2091"/>
      <c r="G18" s="2091"/>
      <c r="H18" s="2091"/>
      <c r="I18" s="2091"/>
      <c r="J18" s="2092"/>
      <c r="K18" s="2093"/>
      <c r="L18" s="2093"/>
      <c r="M18" s="1927"/>
      <c r="N18" s="2094"/>
      <c r="O18" s="2095"/>
      <c r="P18" s="2096"/>
      <c r="Q18" s="2097"/>
      <c r="R18" s="1932"/>
      <c r="S18" s="1932"/>
      <c r="T18" s="2098"/>
    </row>
    <row r="19" spans="1:20" ht="36.75" x14ac:dyDescent="0.25">
      <c r="A19" s="2087"/>
      <c r="B19" s="2088"/>
      <c r="C19" s="2088"/>
      <c r="D19" s="2089"/>
      <c r="E19" s="2090" t="s">
        <v>1155</v>
      </c>
      <c r="F19" s="2091"/>
      <c r="G19" s="2091"/>
      <c r="H19" s="2091"/>
      <c r="I19" s="2091"/>
      <c r="J19" s="2092"/>
      <c r="K19" s="2093"/>
      <c r="L19" s="2093"/>
      <c r="M19" s="1927"/>
      <c r="N19" s="2094"/>
      <c r="O19" s="2095"/>
      <c r="P19" s="2096"/>
      <c r="Q19" s="2097"/>
      <c r="R19" s="1932"/>
      <c r="S19" s="1932"/>
      <c r="T19" s="2098"/>
    </row>
    <row r="20" spans="1:20" ht="36.75" x14ac:dyDescent="0.25">
      <c r="A20" s="2087"/>
      <c r="B20" s="2088"/>
      <c r="C20" s="2088"/>
      <c r="D20" s="2089"/>
      <c r="E20" s="2090" t="s">
        <v>1156</v>
      </c>
      <c r="F20" s="2091"/>
      <c r="G20" s="2091"/>
      <c r="H20" s="2091"/>
      <c r="I20" s="2091"/>
      <c r="J20" s="2092"/>
      <c r="K20" s="2093"/>
      <c r="L20" s="2093"/>
      <c r="M20" s="1927"/>
      <c r="N20" s="2094"/>
      <c r="O20" s="2095"/>
      <c r="P20" s="2096"/>
      <c r="Q20" s="2097"/>
      <c r="R20" s="1932"/>
      <c r="S20" s="1932"/>
      <c r="T20" s="2098"/>
    </row>
    <row r="21" spans="1:20" ht="72.75" x14ac:dyDescent="0.25">
      <c r="A21" s="2087"/>
      <c r="B21" s="2088"/>
      <c r="C21" s="2088"/>
      <c r="D21" s="2089"/>
      <c r="E21" s="2090" t="s">
        <v>1157</v>
      </c>
      <c r="F21" s="2091"/>
      <c r="G21" s="2091"/>
      <c r="H21" s="2091"/>
      <c r="I21" s="2091"/>
      <c r="J21" s="2092"/>
      <c r="K21" s="2093"/>
      <c r="L21" s="2093"/>
      <c r="M21" s="1927"/>
      <c r="N21" s="2094"/>
      <c r="O21" s="2095"/>
      <c r="P21" s="2096"/>
      <c r="Q21" s="2097"/>
      <c r="R21" s="1932"/>
      <c r="S21" s="1932"/>
      <c r="T21" s="2098"/>
    </row>
    <row r="22" spans="1:20" ht="24.75" x14ac:dyDescent="0.25">
      <c r="A22" s="2087"/>
      <c r="B22" s="2088"/>
      <c r="C22" s="2088"/>
      <c r="D22" s="2089"/>
      <c r="E22" s="2090" t="s">
        <v>1158</v>
      </c>
      <c r="F22" s="2091"/>
      <c r="G22" s="2091"/>
      <c r="H22" s="2091"/>
      <c r="I22" s="2091"/>
      <c r="J22" s="2092"/>
      <c r="K22" s="2093"/>
      <c r="L22" s="2093"/>
      <c r="M22" s="1927"/>
      <c r="N22" s="2094"/>
      <c r="O22" s="2095"/>
      <c r="P22" s="2096"/>
      <c r="Q22" s="2097"/>
      <c r="R22" s="1932"/>
      <c r="S22" s="1932"/>
      <c r="T22" s="2098"/>
    </row>
    <row r="23" spans="1:20" ht="48.75" x14ac:dyDescent="0.25">
      <c r="A23" s="2087"/>
      <c r="B23" s="2088"/>
      <c r="C23" s="2088"/>
      <c r="D23" s="2089"/>
      <c r="E23" s="2090" t="s">
        <v>1159</v>
      </c>
      <c r="F23" s="2091"/>
      <c r="G23" s="2091"/>
      <c r="H23" s="2091"/>
      <c r="I23" s="2091"/>
      <c r="J23" s="2092"/>
      <c r="K23" s="2093"/>
      <c r="L23" s="2093"/>
      <c r="M23" s="2099"/>
      <c r="N23" s="2094"/>
      <c r="O23" s="2095"/>
      <c r="P23" s="2096"/>
      <c r="Q23" s="1945"/>
      <c r="R23" s="1932"/>
      <c r="S23" s="1932"/>
      <c r="T23" s="2098"/>
    </row>
    <row r="24" spans="1:20" ht="24.75" x14ac:dyDescent="0.25">
      <c r="A24" s="2087"/>
      <c r="B24" s="2088"/>
      <c r="C24" s="2088"/>
      <c r="D24" s="2100" t="s">
        <v>1160</v>
      </c>
      <c r="E24" s="2090" t="s">
        <v>1161</v>
      </c>
      <c r="F24" s="2091">
        <v>3</v>
      </c>
      <c r="G24" s="2091"/>
      <c r="H24" s="2091"/>
      <c r="I24" s="2091"/>
      <c r="J24" s="2092" t="s">
        <v>1162</v>
      </c>
      <c r="K24" s="2093">
        <v>0</v>
      </c>
      <c r="L24" s="2093">
        <v>0</v>
      </c>
      <c r="M24" s="2081">
        <v>12</v>
      </c>
      <c r="N24" s="2094">
        <v>0</v>
      </c>
      <c r="O24" s="2095">
        <f t="shared" ref="O24" si="1">IF(M24&lt;1,(AVERAGE(F24:I24)/M24),SUM(F24:I24)/M24)</f>
        <v>0.25</v>
      </c>
      <c r="P24" s="2096" t="str">
        <f t="shared" ref="P24" si="2">IF(O24&lt;=V$17,"T",IF(O24&lt;$Y$17,"R",IF(O24&gt;=$Y$17,"P")))</f>
        <v>P</v>
      </c>
      <c r="Q24" s="2101">
        <v>0.25</v>
      </c>
      <c r="R24" s="1932" t="s">
        <v>1163</v>
      </c>
      <c r="S24" s="1932" t="s">
        <v>1164</v>
      </c>
      <c r="T24" s="2098" t="s">
        <v>1165</v>
      </c>
    </row>
    <row r="25" spans="1:20" ht="72.75" x14ac:dyDescent="0.25">
      <c r="A25" s="2087"/>
      <c r="B25" s="2088"/>
      <c r="C25" s="2088"/>
      <c r="D25" s="2100"/>
      <c r="E25" s="2090" t="s">
        <v>1166</v>
      </c>
      <c r="F25" s="2091"/>
      <c r="G25" s="2091"/>
      <c r="H25" s="2091"/>
      <c r="I25" s="2091"/>
      <c r="J25" s="2092"/>
      <c r="K25" s="2093"/>
      <c r="L25" s="2093"/>
      <c r="M25" s="1927"/>
      <c r="N25" s="2094"/>
      <c r="O25" s="2095"/>
      <c r="P25" s="2096"/>
      <c r="Q25" s="1932"/>
      <c r="R25" s="1932"/>
      <c r="S25" s="1932"/>
      <c r="T25" s="2098"/>
    </row>
    <row r="26" spans="1:20" ht="36.75" x14ac:dyDescent="0.25">
      <c r="A26" s="2087"/>
      <c r="B26" s="2088"/>
      <c r="C26" s="2088"/>
      <c r="D26" s="2100"/>
      <c r="E26" s="2090" t="s">
        <v>1167</v>
      </c>
      <c r="F26" s="2091"/>
      <c r="G26" s="2091"/>
      <c r="H26" s="2091"/>
      <c r="I26" s="2091"/>
      <c r="J26" s="2092"/>
      <c r="K26" s="2093"/>
      <c r="L26" s="2093"/>
      <c r="M26" s="1927"/>
      <c r="N26" s="2094"/>
      <c r="O26" s="2095"/>
      <c r="P26" s="2096"/>
      <c r="Q26" s="1932"/>
      <c r="R26" s="1932"/>
      <c r="S26" s="1932"/>
      <c r="T26" s="2098"/>
    </row>
    <row r="27" spans="1:20" ht="48.75" x14ac:dyDescent="0.25">
      <c r="A27" s="2087"/>
      <c r="B27" s="2088"/>
      <c r="C27" s="2088"/>
      <c r="D27" s="2100"/>
      <c r="E27" s="2090" t="s">
        <v>1168</v>
      </c>
      <c r="F27" s="2091"/>
      <c r="G27" s="2091"/>
      <c r="H27" s="2091"/>
      <c r="I27" s="2091"/>
      <c r="J27" s="2092"/>
      <c r="K27" s="2093"/>
      <c r="L27" s="2093"/>
      <c r="M27" s="1927"/>
      <c r="N27" s="2094"/>
      <c r="O27" s="2095"/>
      <c r="P27" s="2096"/>
      <c r="Q27" s="1932"/>
      <c r="R27" s="1932"/>
      <c r="S27" s="1932"/>
      <c r="T27" s="2098"/>
    </row>
    <row r="28" spans="1:20" ht="48.75" x14ac:dyDescent="0.25">
      <c r="A28" s="2087"/>
      <c r="B28" s="2088"/>
      <c r="C28" s="2088"/>
      <c r="D28" s="2100"/>
      <c r="E28" s="2090" t="s">
        <v>1169</v>
      </c>
      <c r="F28" s="2091"/>
      <c r="G28" s="2091"/>
      <c r="H28" s="2091"/>
      <c r="I28" s="2091"/>
      <c r="J28" s="2092"/>
      <c r="K28" s="2093"/>
      <c r="L28" s="2093"/>
      <c r="M28" s="1927"/>
      <c r="N28" s="2094"/>
      <c r="O28" s="2095"/>
      <c r="P28" s="2096"/>
      <c r="Q28" s="1932"/>
      <c r="R28" s="1932"/>
      <c r="S28" s="1932"/>
      <c r="T28" s="2098"/>
    </row>
    <row r="29" spans="1:20" ht="48.75" x14ac:dyDescent="0.25">
      <c r="A29" s="2087"/>
      <c r="B29" s="2088"/>
      <c r="C29" s="2088"/>
      <c r="D29" s="2100"/>
      <c r="E29" s="2090" t="s">
        <v>1170</v>
      </c>
      <c r="F29" s="2091"/>
      <c r="G29" s="2091"/>
      <c r="H29" s="2091"/>
      <c r="I29" s="2091"/>
      <c r="J29" s="2092"/>
      <c r="K29" s="2093"/>
      <c r="L29" s="2093"/>
      <c r="M29" s="2099"/>
      <c r="N29" s="2094"/>
      <c r="O29" s="2095"/>
      <c r="P29" s="2096"/>
      <c r="Q29" s="1932"/>
      <c r="R29" s="1932"/>
      <c r="S29" s="1932"/>
      <c r="T29" s="2098"/>
    </row>
    <row r="30" spans="1:20" ht="36.75" x14ac:dyDescent="0.25">
      <c r="A30" s="2087"/>
      <c r="B30" s="2088"/>
      <c r="C30" s="2088"/>
      <c r="D30" s="2089" t="s">
        <v>1171</v>
      </c>
      <c r="E30" s="2090" t="s">
        <v>1172</v>
      </c>
      <c r="F30" s="2091">
        <v>1.5</v>
      </c>
      <c r="G30" s="2091"/>
      <c r="H30" s="2091"/>
      <c r="I30" s="2091"/>
      <c r="J30" s="2092" t="s">
        <v>1173</v>
      </c>
      <c r="K30" s="2093">
        <v>0</v>
      </c>
      <c r="L30" s="2093">
        <v>0</v>
      </c>
      <c r="M30" s="2081">
        <v>6</v>
      </c>
      <c r="N30" s="2094">
        <v>3</v>
      </c>
      <c r="O30" s="2095">
        <v>1</v>
      </c>
      <c r="P30" s="2096" t="str">
        <f t="shared" ref="P30" si="3">IF(O30&lt;=V$17,"T",IF(O30&lt;$Y$17,"R",IF(O30&gt;=$Y$17,"P")))</f>
        <v>P</v>
      </c>
      <c r="Q30" s="2101">
        <v>0.25</v>
      </c>
      <c r="R30" s="1932" t="s">
        <v>1174</v>
      </c>
      <c r="S30" s="1932" t="s">
        <v>1175</v>
      </c>
      <c r="T30" s="2098" t="s">
        <v>1176</v>
      </c>
    </row>
    <row r="31" spans="1:20" ht="24.75" x14ac:dyDescent="0.25">
      <c r="A31" s="2087"/>
      <c r="B31" s="2088"/>
      <c r="C31" s="2088"/>
      <c r="D31" s="2089"/>
      <c r="E31" s="2090" t="s">
        <v>1177</v>
      </c>
      <c r="F31" s="2091"/>
      <c r="G31" s="2091"/>
      <c r="H31" s="2091"/>
      <c r="I31" s="2091"/>
      <c r="J31" s="2092"/>
      <c r="K31" s="2093"/>
      <c r="L31" s="2093"/>
      <c r="M31" s="1927"/>
      <c r="N31" s="2094"/>
      <c r="O31" s="2095"/>
      <c r="P31" s="2096"/>
      <c r="Q31" s="1932"/>
      <c r="R31" s="1932"/>
      <c r="S31" s="1932"/>
      <c r="T31" s="2098"/>
    </row>
    <row r="32" spans="1:20" ht="24.75" x14ac:dyDescent="0.25">
      <c r="A32" s="2087"/>
      <c r="B32" s="2088"/>
      <c r="C32" s="2088"/>
      <c r="D32" s="2089"/>
      <c r="E32" s="2090" t="s">
        <v>1178</v>
      </c>
      <c r="F32" s="2091"/>
      <c r="G32" s="2091"/>
      <c r="H32" s="2091"/>
      <c r="I32" s="2091"/>
      <c r="J32" s="2092"/>
      <c r="K32" s="2093"/>
      <c r="L32" s="2093"/>
      <c r="M32" s="1927"/>
      <c r="N32" s="2094"/>
      <c r="O32" s="2095"/>
      <c r="P32" s="2096"/>
      <c r="Q32" s="1932"/>
      <c r="R32" s="1932"/>
      <c r="S32" s="1932"/>
      <c r="T32" s="2098"/>
    </row>
    <row r="33" spans="1:20" ht="36.75" x14ac:dyDescent="0.25">
      <c r="A33" s="2087"/>
      <c r="B33" s="2088"/>
      <c r="C33" s="2088"/>
      <c r="D33" s="2089"/>
      <c r="E33" s="2090" t="s">
        <v>1179</v>
      </c>
      <c r="F33" s="2091"/>
      <c r="G33" s="2091"/>
      <c r="H33" s="2091"/>
      <c r="I33" s="2091"/>
      <c r="J33" s="2092"/>
      <c r="K33" s="2093"/>
      <c r="L33" s="2093"/>
      <c r="M33" s="1927"/>
      <c r="N33" s="2094"/>
      <c r="O33" s="2095"/>
      <c r="P33" s="2096"/>
      <c r="Q33" s="1932"/>
      <c r="R33" s="1932"/>
      <c r="S33" s="1932"/>
      <c r="T33" s="2098"/>
    </row>
    <row r="34" spans="1:20" x14ac:dyDescent="0.25">
      <c r="A34" s="2087"/>
      <c r="B34" s="2088"/>
      <c r="C34" s="2088"/>
      <c r="D34" s="2089" t="s">
        <v>1180</v>
      </c>
      <c r="E34" s="2090" t="s">
        <v>1181</v>
      </c>
      <c r="F34" s="2091">
        <v>3</v>
      </c>
      <c r="G34" s="2102"/>
      <c r="H34" s="2091"/>
      <c r="I34" s="2091"/>
      <c r="J34" s="2092" t="s">
        <v>1182</v>
      </c>
      <c r="K34" s="2093">
        <v>0</v>
      </c>
      <c r="L34" s="2103">
        <v>0</v>
      </c>
      <c r="M34" s="2011">
        <v>12</v>
      </c>
      <c r="N34" s="2104" t="e">
        <f>IF(#REF!&lt;1,#REF!-AVERAGE(F34:I34),#REF!-(SUM(F34:I34)))</f>
        <v>#REF!</v>
      </c>
      <c r="O34" s="2095">
        <v>1</v>
      </c>
      <c r="P34" s="2105" t="str">
        <f t="shared" ref="P34" si="4">IF(O34&lt;=V$17,"T",IF(O34&lt;$Y$17,"R",IF(O34&gt;=$Y$17,"P")))</f>
        <v>P</v>
      </c>
      <c r="Q34" s="2106">
        <v>0.25</v>
      </c>
      <c r="R34" s="2107" t="s">
        <v>1183</v>
      </c>
      <c r="S34" s="2107" t="s">
        <v>1184</v>
      </c>
      <c r="T34" s="2108" t="s">
        <v>1185</v>
      </c>
    </row>
    <row r="35" spans="1:20" ht="24.75" x14ac:dyDescent="0.25">
      <c r="A35" s="2087"/>
      <c r="B35" s="2088"/>
      <c r="C35" s="2088"/>
      <c r="D35" s="2089"/>
      <c r="E35" s="2090" t="s">
        <v>1186</v>
      </c>
      <c r="F35" s="2091"/>
      <c r="G35" s="2102"/>
      <c r="H35" s="2091"/>
      <c r="I35" s="2091"/>
      <c r="J35" s="2092"/>
      <c r="K35" s="2093"/>
      <c r="L35" s="2103"/>
      <c r="M35" s="2011"/>
      <c r="N35" s="2109"/>
      <c r="O35" s="2095"/>
      <c r="P35" s="2110"/>
      <c r="Q35" s="2111"/>
      <c r="R35" s="2107"/>
      <c r="S35" s="2107"/>
      <c r="T35" s="2108"/>
    </row>
    <row r="36" spans="1:20" ht="24.75" x14ac:dyDescent="0.25">
      <c r="A36" s="2087"/>
      <c r="B36" s="2088"/>
      <c r="C36" s="2088"/>
      <c r="D36" s="2089"/>
      <c r="E36" s="2090" t="s">
        <v>1187</v>
      </c>
      <c r="F36" s="2091"/>
      <c r="G36" s="2102"/>
      <c r="H36" s="2091"/>
      <c r="I36" s="2091"/>
      <c r="J36" s="2092"/>
      <c r="K36" s="2093"/>
      <c r="L36" s="2103"/>
      <c r="M36" s="2011"/>
      <c r="N36" s="2109"/>
      <c r="O36" s="2095"/>
      <c r="P36" s="2110"/>
      <c r="Q36" s="2111"/>
      <c r="R36" s="2107"/>
      <c r="S36" s="2107"/>
      <c r="T36" s="2108"/>
    </row>
    <row r="37" spans="1:20" x14ac:dyDescent="0.25">
      <c r="A37" s="2087"/>
      <c r="B37" s="2088"/>
      <c r="C37" s="2088"/>
      <c r="D37" s="2089"/>
      <c r="E37" s="2090" t="s">
        <v>1188</v>
      </c>
      <c r="F37" s="2091"/>
      <c r="G37" s="2102"/>
      <c r="H37" s="2091"/>
      <c r="I37" s="2091"/>
      <c r="J37" s="2092"/>
      <c r="K37" s="2093"/>
      <c r="L37" s="2103"/>
      <c r="M37" s="2011"/>
      <c r="N37" s="2109"/>
      <c r="O37" s="2095"/>
      <c r="P37" s="2110"/>
      <c r="Q37" s="2111"/>
      <c r="R37" s="2107"/>
      <c r="S37" s="2107"/>
      <c r="T37" s="2108"/>
    </row>
    <row r="38" spans="1:20" x14ac:dyDescent="0.25">
      <c r="A38" s="2087"/>
      <c r="B38" s="2088"/>
      <c r="C38" s="2088"/>
      <c r="D38" s="2089"/>
      <c r="E38" s="2090" t="s">
        <v>1189</v>
      </c>
      <c r="F38" s="2091"/>
      <c r="G38" s="2102"/>
      <c r="H38" s="2091"/>
      <c r="I38" s="2091"/>
      <c r="J38" s="2092"/>
      <c r="K38" s="2093"/>
      <c r="L38" s="2103"/>
      <c r="M38" s="2011"/>
      <c r="N38" s="2109"/>
      <c r="O38" s="2095"/>
      <c r="P38" s="2110"/>
      <c r="Q38" s="2111"/>
      <c r="R38" s="2107"/>
      <c r="S38" s="2107"/>
      <c r="T38" s="2108"/>
    </row>
    <row r="39" spans="1:20" ht="24.75" x14ac:dyDescent="0.25">
      <c r="A39" s="2087"/>
      <c r="B39" s="2088"/>
      <c r="C39" s="2088"/>
      <c r="D39" s="2089"/>
      <c r="E39" s="2090" t="s">
        <v>1190</v>
      </c>
      <c r="F39" s="2091"/>
      <c r="G39" s="2102"/>
      <c r="H39" s="2091"/>
      <c r="I39" s="2091"/>
      <c r="J39" s="2092"/>
      <c r="K39" s="2093"/>
      <c r="L39" s="2103"/>
      <c r="M39" s="2011"/>
      <c r="N39" s="2112"/>
      <c r="O39" s="2095"/>
      <c r="P39" s="2113"/>
      <c r="Q39" s="2111"/>
      <c r="R39" s="2107"/>
      <c r="S39" s="2107"/>
      <c r="T39" s="2108"/>
    </row>
    <row r="40" spans="1:20" ht="105" x14ac:dyDescent="0.25">
      <c r="A40" s="2087"/>
      <c r="B40" s="2088"/>
      <c r="C40" s="2088"/>
      <c r="D40" s="2114" t="s">
        <v>1191</v>
      </c>
      <c r="E40" s="2140" t="s">
        <v>1192</v>
      </c>
      <c r="F40" s="2115">
        <v>0</v>
      </c>
      <c r="G40" s="2115"/>
      <c r="H40" s="2115"/>
      <c r="I40" s="2115"/>
      <c r="J40" s="2116" t="s">
        <v>1193</v>
      </c>
      <c r="K40" s="2117">
        <v>0</v>
      </c>
      <c r="L40" s="2118">
        <v>0</v>
      </c>
      <c r="M40" s="1958">
        <v>0</v>
      </c>
      <c r="N40" s="2119">
        <f t="shared" ref="N40:N41" si="5">IF(M40&lt;1,M40-AVERAGE(F40:I40),M40-(SUM(F40:I40)))</f>
        <v>0</v>
      </c>
      <c r="O40" s="2120">
        <v>1</v>
      </c>
      <c r="P40" s="2121" t="str">
        <f t="shared" ref="P40:P43" si="6">IF(O40&lt;=V$17,"T",IF(O40&lt;$Y$17,"R",IF(O40&gt;=$Y$17,"P")))</f>
        <v>P</v>
      </c>
      <c r="Q40" s="2122">
        <v>0.25</v>
      </c>
      <c r="R40" s="2123" t="s">
        <v>1194</v>
      </c>
      <c r="S40" s="2123" t="s">
        <v>1195</v>
      </c>
      <c r="T40" s="2124" t="s">
        <v>1196</v>
      </c>
    </row>
    <row r="41" spans="1:20" x14ac:dyDescent="0.25">
      <c r="A41" s="2087"/>
      <c r="B41" s="2088"/>
      <c r="C41" s="2088"/>
      <c r="D41" s="2089" t="s">
        <v>1197</v>
      </c>
      <c r="E41" s="1708" t="s">
        <v>1198</v>
      </c>
      <c r="F41" s="2091">
        <v>3</v>
      </c>
      <c r="G41" s="2091"/>
      <c r="H41" s="2091"/>
      <c r="I41" s="2091"/>
      <c r="J41" s="2092" t="s">
        <v>1199</v>
      </c>
      <c r="K41" s="2093">
        <v>0</v>
      </c>
      <c r="L41" s="2103">
        <v>0</v>
      </c>
      <c r="M41" s="2081">
        <v>12</v>
      </c>
      <c r="N41" s="2094">
        <f t="shared" si="5"/>
        <v>9</v>
      </c>
      <c r="O41" s="2095">
        <f t="shared" ref="O41" si="7">IF(M41&lt;1,(AVERAGE(F41:I41)/M41),SUM(F41:I41)/M41)</f>
        <v>0.25</v>
      </c>
      <c r="P41" s="2096" t="str">
        <f t="shared" si="6"/>
        <v>P</v>
      </c>
      <c r="Q41" s="2106">
        <v>0</v>
      </c>
      <c r="R41" s="2107" t="s">
        <v>1200</v>
      </c>
      <c r="S41" s="2107" t="s">
        <v>1201</v>
      </c>
      <c r="T41" s="2108" t="s">
        <v>1202</v>
      </c>
    </row>
    <row r="42" spans="1:20" x14ac:dyDescent="0.25">
      <c r="A42" s="2087"/>
      <c r="B42" s="2088"/>
      <c r="C42" s="2088"/>
      <c r="D42" s="2089"/>
      <c r="E42" s="1708"/>
      <c r="F42" s="2091"/>
      <c r="G42" s="2091"/>
      <c r="H42" s="2091"/>
      <c r="I42" s="2091"/>
      <c r="J42" s="2092"/>
      <c r="K42" s="2093"/>
      <c r="L42" s="2103"/>
      <c r="M42" s="2099"/>
      <c r="N42" s="2094"/>
      <c r="O42" s="2095"/>
      <c r="P42" s="2096"/>
      <c r="Q42" s="2111"/>
      <c r="R42" s="2107"/>
      <c r="S42" s="2107"/>
      <c r="T42" s="2108"/>
    </row>
    <row r="43" spans="1:20" x14ac:dyDescent="0.25">
      <c r="A43" s="2087"/>
      <c r="B43" s="2088"/>
      <c r="C43" s="2088"/>
      <c r="D43" s="2089" t="s">
        <v>1203</v>
      </c>
      <c r="E43" s="1708" t="s">
        <v>1204</v>
      </c>
      <c r="F43" s="2091">
        <v>3</v>
      </c>
      <c r="G43" s="2091"/>
      <c r="H43" s="2091"/>
      <c r="I43" s="2091"/>
      <c r="J43" s="2092" t="s">
        <v>1205</v>
      </c>
      <c r="K43" s="2093">
        <v>0</v>
      </c>
      <c r="L43" s="2103">
        <v>0</v>
      </c>
      <c r="M43" s="2081">
        <v>12</v>
      </c>
      <c r="N43" s="2094">
        <f t="shared" ref="N43" si="8">IF(M43&lt;1,M43-AVERAGE(F43:I43),M43-(SUM(F43:I43)))</f>
        <v>9</v>
      </c>
      <c r="O43" s="2095">
        <f t="shared" ref="O43" si="9">IF(M43&lt;1,(AVERAGE(F43:I43)/M43),SUM(F43:I43)/M43)</f>
        <v>0.25</v>
      </c>
      <c r="P43" s="2096" t="str">
        <f t="shared" si="6"/>
        <v>P</v>
      </c>
      <c r="Q43" s="2106">
        <v>0</v>
      </c>
      <c r="R43" s="2107" t="s">
        <v>1206</v>
      </c>
      <c r="S43" s="2107" t="s">
        <v>1207</v>
      </c>
      <c r="T43" s="2108" t="s">
        <v>1208</v>
      </c>
    </row>
    <row r="44" spans="1:20" x14ac:dyDescent="0.25">
      <c r="A44" s="2087"/>
      <c r="B44" s="2088"/>
      <c r="C44" s="2088"/>
      <c r="D44" s="2089"/>
      <c r="E44" s="1708"/>
      <c r="F44" s="2091"/>
      <c r="G44" s="2091"/>
      <c r="H44" s="2091"/>
      <c r="I44" s="2091"/>
      <c r="J44" s="2092"/>
      <c r="K44" s="2093"/>
      <c r="L44" s="2103"/>
      <c r="M44" s="1927"/>
      <c r="N44" s="2094"/>
      <c r="O44" s="2095"/>
      <c r="P44" s="2096"/>
      <c r="Q44" s="2106"/>
      <c r="R44" s="2107"/>
      <c r="S44" s="2107"/>
      <c r="T44" s="2108"/>
    </row>
    <row r="45" spans="1:20" ht="24" x14ac:dyDescent="0.25">
      <c r="A45" s="2087"/>
      <c r="B45" s="2088"/>
      <c r="C45" s="2088"/>
      <c r="D45" s="2089"/>
      <c r="E45" s="2125" t="s">
        <v>1209</v>
      </c>
      <c r="F45" s="2091"/>
      <c r="G45" s="2091"/>
      <c r="H45" s="2091"/>
      <c r="I45" s="2091"/>
      <c r="J45" s="2092"/>
      <c r="K45" s="2093"/>
      <c r="L45" s="2103"/>
      <c r="M45" s="1927"/>
      <c r="N45" s="2094"/>
      <c r="O45" s="2095"/>
      <c r="P45" s="2096"/>
      <c r="Q45" s="2111"/>
      <c r="R45" s="2107"/>
      <c r="S45" s="2107"/>
      <c r="T45" s="2108"/>
    </row>
    <row r="46" spans="1:20" ht="24" x14ac:dyDescent="0.25">
      <c r="A46" s="2087"/>
      <c r="B46" s="2088"/>
      <c r="C46" s="2088"/>
      <c r="D46" s="2089" t="s">
        <v>1210</v>
      </c>
      <c r="E46" s="2125" t="s">
        <v>1211</v>
      </c>
      <c r="F46" s="2091">
        <v>1</v>
      </c>
      <c r="G46" s="2091"/>
      <c r="H46" s="2091"/>
      <c r="I46" s="2091"/>
      <c r="J46" s="2092" t="s">
        <v>1212</v>
      </c>
      <c r="K46" s="2093">
        <v>0</v>
      </c>
      <c r="L46" s="2103">
        <v>0</v>
      </c>
      <c r="M46" s="2011">
        <v>2</v>
      </c>
      <c r="N46" s="2094">
        <f t="shared" ref="N46" si="10">IF(M46&lt;1,M46-AVERAGE(F46:I46),M46-(SUM(F46:I46)))</f>
        <v>1</v>
      </c>
      <c r="O46" s="2095">
        <f t="shared" ref="O46" si="11">IF(M46&lt;1,(AVERAGE(F46:I46)/M46),SUM(F46:I46)/M46)</f>
        <v>0.5</v>
      </c>
      <c r="P46" s="2096" t="str">
        <f t="shared" ref="P46" si="12">IF(O46&lt;=V$17,"T",IF(O46&lt;$Y$17,"R",IF(O46&gt;=$Y$17,"P")))</f>
        <v>P</v>
      </c>
      <c r="Q46" s="2106">
        <v>0</v>
      </c>
      <c r="R46" s="2107" t="s">
        <v>1213</v>
      </c>
      <c r="S46" s="2107" t="s">
        <v>1214</v>
      </c>
      <c r="T46" s="2108" t="s">
        <v>1215</v>
      </c>
    </row>
    <row r="47" spans="1:20" ht="24.75" thickBot="1" x14ac:dyDescent="0.3">
      <c r="A47" s="2126"/>
      <c r="B47" s="2127"/>
      <c r="C47" s="2127"/>
      <c r="D47" s="2128"/>
      <c r="E47" s="2129" t="s">
        <v>1216</v>
      </c>
      <c r="F47" s="2130"/>
      <c r="G47" s="2130"/>
      <c r="H47" s="2130"/>
      <c r="I47" s="2130"/>
      <c r="J47" s="2131"/>
      <c r="K47" s="2132"/>
      <c r="L47" s="2133"/>
      <c r="M47" s="2011"/>
      <c r="N47" s="2134"/>
      <c r="O47" s="2135"/>
      <c r="P47" s="2136"/>
      <c r="Q47" s="2137"/>
      <c r="R47" s="2138"/>
      <c r="S47" s="2138"/>
      <c r="T47" s="2139"/>
    </row>
  </sheetData>
  <mergeCells count="148">
    <mergeCell ref="Q46:Q47"/>
    <mergeCell ref="R46:R47"/>
    <mergeCell ref="S46:S47"/>
    <mergeCell ref="T46:T47"/>
    <mergeCell ref="K46:K47"/>
    <mergeCell ref="L46:L47"/>
    <mergeCell ref="M46:M47"/>
    <mergeCell ref="N46:N47"/>
    <mergeCell ref="O46:O47"/>
    <mergeCell ref="P46:P47"/>
    <mergeCell ref="D46:D47"/>
    <mergeCell ref="F46:F47"/>
    <mergeCell ref="G46:G47"/>
    <mergeCell ref="H46:H47"/>
    <mergeCell ref="I46:I47"/>
    <mergeCell ref="J46:J47"/>
    <mergeCell ref="O43:O45"/>
    <mergeCell ref="P43:P45"/>
    <mergeCell ref="Q43:Q45"/>
    <mergeCell ref="R43:R45"/>
    <mergeCell ref="S43:S45"/>
    <mergeCell ref="T43:T45"/>
    <mergeCell ref="I43:I45"/>
    <mergeCell ref="J43:J45"/>
    <mergeCell ref="K43:K45"/>
    <mergeCell ref="L43:L45"/>
    <mergeCell ref="M43:M45"/>
    <mergeCell ref="N43:N45"/>
    <mergeCell ref="P41:P42"/>
    <mergeCell ref="Q41:Q42"/>
    <mergeCell ref="R41:R42"/>
    <mergeCell ref="S41:S42"/>
    <mergeCell ref="T41:T42"/>
    <mergeCell ref="D43:D45"/>
    <mergeCell ref="E43:E44"/>
    <mergeCell ref="F43:F45"/>
    <mergeCell ref="G43:G45"/>
    <mergeCell ref="H43:H45"/>
    <mergeCell ref="J41:J42"/>
    <mergeCell ref="K41:K42"/>
    <mergeCell ref="L41:L42"/>
    <mergeCell ref="M41:M42"/>
    <mergeCell ref="N41:N42"/>
    <mergeCell ref="O41:O42"/>
    <mergeCell ref="Q34:Q39"/>
    <mergeCell ref="R34:R39"/>
    <mergeCell ref="S34:S39"/>
    <mergeCell ref="T34:T39"/>
    <mergeCell ref="D41:D42"/>
    <mergeCell ref="E41:E42"/>
    <mergeCell ref="F41:F42"/>
    <mergeCell ref="G41:G42"/>
    <mergeCell ref="H41:H42"/>
    <mergeCell ref="I41:I42"/>
    <mergeCell ref="K34:K39"/>
    <mergeCell ref="L34:L39"/>
    <mergeCell ref="M34:M39"/>
    <mergeCell ref="N34:N39"/>
    <mergeCell ref="O34:O39"/>
    <mergeCell ref="P34:P39"/>
    <mergeCell ref="Q30:Q33"/>
    <mergeCell ref="R30:R33"/>
    <mergeCell ref="S30:S33"/>
    <mergeCell ref="T30:T33"/>
    <mergeCell ref="D34:D39"/>
    <mergeCell ref="F34:F39"/>
    <mergeCell ref="G34:G39"/>
    <mergeCell ref="H34:H39"/>
    <mergeCell ref="I34:I39"/>
    <mergeCell ref="J34:J39"/>
    <mergeCell ref="K30:K33"/>
    <mergeCell ref="L30:L33"/>
    <mergeCell ref="M30:M33"/>
    <mergeCell ref="N30:N33"/>
    <mergeCell ref="O30:O33"/>
    <mergeCell ref="P30:P33"/>
    <mergeCell ref="Q24:Q29"/>
    <mergeCell ref="R24:R29"/>
    <mergeCell ref="S24:S29"/>
    <mergeCell ref="T24:T29"/>
    <mergeCell ref="D30:D33"/>
    <mergeCell ref="F30:F33"/>
    <mergeCell ref="G30:G33"/>
    <mergeCell ref="H30:H33"/>
    <mergeCell ref="I30:I33"/>
    <mergeCell ref="J30:J33"/>
    <mergeCell ref="K24:K29"/>
    <mergeCell ref="L24:L29"/>
    <mergeCell ref="M24:M29"/>
    <mergeCell ref="N24:N29"/>
    <mergeCell ref="O24:O29"/>
    <mergeCell ref="P24:P29"/>
    <mergeCell ref="D24:D29"/>
    <mergeCell ref="F24:F29"/>
    <mergeCell ref="G24:G29"/>
    <mergeCell ref="H24:H29"/>
    <mergeCell ref="I24:I29"/>
    <mergeCell ref="J24:J29"/>
    <mergeCell ref="O16:O23"/>
    <mergeCell ref="P16:P23"/>
    <mergeCell ref="Q16:Q23"/>
    <mergeCell ref="R16:R23"/>
    <mergeCell ref="S16:S23"/>
    <mergeCell ref="T16:T23"/>
    <mergeCell ref="I16:I23"/>
    <mergeCell ref="J16:J23"/>
    <mergeCell ref="K16:K23"/>
    <mergeCell ref="L16:L23"/>
    <mergeCell ref="M16:M23"/>
    <mergeCell ref="N16:N23"/>
    <mergeCell ref="Q13:Q14"/>
    <mergeCell ref="R13:R14"/>
    <mergeCell ref="T13:T14"/>
    <mergeCell ref="A16:A47"/>
    <mergeCell ref="B16:B47"/>
    <mergeCell ref="C16:C47"/>
    <mergeCell ref="D16:D23"/>
    <mergeCell ref="F16:F23"/>
    <mergeCell ref="G16:G23"/>
    <mergeCell ref="H16:H23"/>
    <mergeCell ref="F13:I13"/>
    <mergeCell ref="J13:J14"/>
    <mergeCell ref="K13:K14"/>
    <mergeCell ref="L13:L14"/>
    <mergeCell ref="M13:M14"/>
    <mergeCell ref="N13:P13"/>
    <mergeCell ref="A8:E8"/>
    <mergeCell ref="F8:M8"/>
    <mergeCell ref="A10:T10"/>
    <mergeCell ref="A12:L12"/>
    <mergeCell ref="M12:T12"/>
    <mergeCell ref="A13:A14"/>
    <mergeCell ref="B13:B14"/>
    <mergeCell ref="C13:C14"/>
    <mergeCell ref="D13:D14"/>
    <mergeCell ref="E13:E14"/>
    <mergeCell ref="A5:E5"/>
    <mergeCell ref="F5:M5"/>
    <mergeCell ref="A6:E6"/>
    <mergeCell ref="F6:M6"/>
    <mergeCell ref="A7:E7"/>
    <mergeCell ref="F7:M7"/>
    <mergeCell ref="A1:E3"/>
    <mergeCell ref="F1:M1"/>
    <mergeCell ref="N1:T1"/>
    <mergeCell ref="F2:M3"/>
    <mergeCell ref="N2:T2"/>
    <mergeCell ref="N3:T3"/>
  </mergeCells>
  <conditionalFormatting sqref="P16">
    <cfRule type="containsText" dxfId="23" priority="26" stopIfTrue="1" operator="containsText" text="P">
      <formula>NOT(ISERROR(SEARCH("P",P16)))</formula>
    </cfRule>
    <cfRule type="containsText" dxfId="22" priority="27" stopIfTrue="1" operator="containsText" text="R">
      <formula>NOT(ISERROR(SEARCH("R",P16)))</formula>
    </cfRule>
    <cfRule type="containsText" dxfId="21" priority="28" operator="containsText" text="T">
      <formula>NOT(ISERROR(SEARCH("T",P16)))</formula>
    </cfRule>
    <cfRule type="iconSet" priority="29">
      <iconSet iconSet="3Symbols2">
        <cfvo type="percent" val="0"/>
        <cfvo type="percent" val="0.74"/>
        <cfvo type="percent" val="0.85"/>
      </iconSet>
    </cfRule>
  </conditionalFormatting>
  <conditionalFormatting sqref="P24">
    <cfRule type="containsText" dxfId="20" priority="22" stopIfTrue="1" operator="containsText" text="P">
      <formula>NOT(ISERROR(SEARCH("P",P24)))</formula>
    </cfRule>
    <cfRule type="containsText" dxfId="19" priority="23" stopIfTrue="1" operator="containsText" text="R">
      <formula>NOT(ISERROR(SEARCH("R",P24)))</formula>
    </cfRule>
    <cfRule type="containsText" dxfId="18" priority="24" operator="containsText" text="T">
      <formula>NOT(ISERROR(SEARCH("T",P24)))</formula>
    </cfRule>
    <cfRule type="iconSet" priority="25">
      <iconSet iconSet="3Symbols2">
        <cfvo type="percent" val="0"/>
        <cfvo type="percent" val="0.74"/>
        <cfvo type="percent" val="0.85"/>
      </iconSet>
    </cfRule>
  </conditionalFormatting>
  <conditionalFormatting sqref="P30">
    <cfRule type="containsText" dxfId="17" priority="18" stopIfTrue="1" operator="containsText" text="P">
      <formula>NOT(ISERROR(SEARCH("P",P30)))</formula>
    </cfRule>
    <cfRule type="containsText" dxfId="16" priority="19" stopIfTrue="1" operator="containsText" text="R">
      <formula>NOT(ISERROR(SEARCH("R",P30)))</formula>
    </cfRule>
    <cfRule type="containsText" dxfId="15" priority="20" operator="containsText" text="T">
      <formula>NOT(ISERROR(SEARCH("T",P30)))</formula>
    </cfRule>
    <cfRule type="iconSet" priority="21">
      <iconSet iconSet="3Symbols2">
        <cfvo type="percent" val="0"/>
        <cfvo type="percent" val="0.74"/>
        <cfvo type="percent" val="0.85"/>
      </iconSet>
    </cfRule>
  </conditionalFormatting>
  <conditionalFormatting sqref="P34">
    <cfRule type="containsText" dxfId="14" priority="5" stopIfTrue="1" operator="containsText" text="P">
      <formula>NOT(ISERROR(SEARCH("P",P34)))</formula>
    </cfRule>
    <cfRule type="containsText" dxfId="13" priority="6" stopIfTrue="1" operator="containsText" text="R">
      <formula>NOT(ISERROR(SEARCH("R",P34)))</formula>
    </cfRule>
    <cfRule type="containsText" dxfId="12" priority="7" operator="containsText" text="T">
      <formula>NOT(ISERROR(SEARCH("T",P34)))</formula>
    </cfRule>
    <cfRule type="iconSet" priority="8">
      <iconSet iconSet="3Symbols2">
        <cfvo type="percent" val="0"/>
        <cfvo type="percent" val="0.74"/>
        <cfvo type="percent" val="0.85"/>
      </iconSet>
    </cfRule>
  </conditionalFormatting>
  <conditionalFormatting sqref="P40">
    <cfRule type="iconSet" priority="17">
      <iconSet iconSet="3Symbols2">
        <cfvo type="percent" val="0"/>
        <cfvo type="percent" val="0.74"/>
        <cfvo type="percent" val="0.85"/>
      </iconSet>
    </cfRule>
  </conditionalFormatting>
  <conditionalFormatting sqref="P40:P41">
    <cfRule type="containsText" dxfId="11" priority="9" stopIfTrue="1" operator="containsText" text="P">
      <formula>NOT(ISERROR(SEARCH("P",P40)))</formula>
    </cfRule>
    <cfRule type="containsText" dxfId="10" priority="10" stopIfTrue="1" operator="containsText" text="R">
      <formula>NOT(ISERROR(SEARCH("R",P40)))</formula>
    </cfRule>
    <cfRule type="containsText" dxfId="9" priority="11" operator="containsText" text="T">
      <formula>NOT(ISERROR(SEARCH("T",P40)))</formula>
    </cfRule>
  </conditionalFormatting>
  <conditionalFormatting sqref="P41">
    <cfRule type="iconSet" priority="12">
      <iconSet iconSet="3Symbols2">
        <cfvo type="percent" val="0"/>
        <cfvo type="percent" val="0.74"/>
        <cfvo type="percent" val="0.85"/>
      </iconSet>
    </cfRule>
  </conditionalFormatting>
  <conditionalFormatting sqref="P43">
    <cfRule type="containsText" dxfId="8" priority="13" stopIfTrue="1" operator="containsText" text="P">
      <formula>NOT(ISERROR(SEARCH("P",P43)))</formula>
    </cfRule>
    <cfRule type="containsText" dxfId="7" priority="14" stopIfTrue="1" operator="containsText" text="R">
      <formula>NOT(ISERROR(SEARCH("R",P43)))</formula>
    </cfRule>
    <cfRule type="containsText" dxfId="6" priority="15" operator="containsText" text="T">
      <formula>NOT(ISERROR(SEARCH("T",P43)))</formula>
    </cfRule>
    <cfRule type="iconSet" priority="16">
      <iconSet iconSet="3Symbols2">
        <cfvo type="percent" val="0"/>
        <cfvo type="percent" val="0.74"/>
        <cfvo type="percent" val="0.85"/>
      </iconSet>
    </cfRule>
  </conditionalFormatting>
  <conditionalFormatting sqref="P46">
    <cfRule type="containsText" dxfId="5" priority="1" stopIfTrue="1" operator="containsText" text="P">
      <formula>NOT(ISERROR(SEARCH("P",P46)))</formula>
    </cfRule>
    <cfRule type="containsText" dxfId="4" priority="2" stopIfTrue="1" operator="containsText" text="R">
      <formula>NOT(ISERROR(SEARCH("R",P46)))</formula>
    </cfRule>
    <cfRule type="containsText" dxfId="3" priority="3" operator="containsText" text="T">
      <formula>NOT(ISERROR(SEARCH("T",P46)))</formula>
    </cfRule>
    <cfRule type="iconSet" priority="4">
      <iconSet iconSet="3Symbols2">
        <cfvo type="percent" val="0"/>
        <cfvo type="percent" val="0.74"/>
        <cfvo type="percent" val="0.85"/>
      </iconSet>
    </cfRule>
  </conditionalFormatting>
  <pageMargins left="0.7" right="0.7" top="0.75" bottom="0.75" header="0.3" footer="0.3"/>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302395-7850-43FD-9C25-DE014D306F37}">
  <dimension ref="A1:BQ131"/>
  <sheetViews>
    <sheetView topLeftCell="A26" zoomScale="55" zoomScaleNormal="55" workbookViewId="0">
      <selection activeCell="K31" sqref="K31:K36"/>
    </sheetView>
  </sheetViews>
  <sheetFormatPr baseColWidth="10" defaultRowHeight="15" x14ac:dyDescent="0.25"/>
  <cols>
    <col min="2" max="2" width="4.140625" bestFit="1" customWidth="1"/>
    <col min="3" max="3" width="11.42578125" bestFit="1" customWidth="1"/>
    <col min="4" max="4" width="11" bestFit="1" customWidth="1"/>
    <col min="5" max="5" width="15.28515625" bestFit="1" customWidth="1"/>
    <col min="6" max="6" width="41.5703125" bestFit="1" customWidth="1"/>
    <col min="7" max="10" width="10.7109375" customWidth="1"/>
    <col min="11" max="11" width="43.5703125" bestFit="1" customWidth="1"/>
    <col min="12" max="12" width="13.7109375" bestFit="1" customWidth="1"/>
    <col min="13" max="13" width="52.7109375" bestFit="1" customWidth="1"/>
    <col min="14" max="14" width="6.140625" bestFit="1" customWidth="1"/>
    <col min="16" max="16" width="8.5703125" bestFit="1" customWidth="1"/>
    <col min="17" max="17" width="30.7109375" bestFit="1" customWidth="1"/>
    <col min="18" max="18" width="70.85546875" bestFit="1" customWidth="1"/>
    <col min="19" max="19" width="45.42578125" bestFit="1" customWidth="1"/>
    <col min="20" max="20" width="7.5703125" bestFit="1" customWidth="1"/>
    <col min="21" max="21" width="51.42578125" bestFit="1" customWidth="1"/>
    <col min="22" max="69" width="11.42578125" style="374"/>
  </cols>
  <sheetData>
    <row r="1" spans="1:21" s="374" customFormat="1" x14ac:dyDescent="0.25">
      <c r="A1" s="194"/>
      <c r="B1" s="194"/>
      <c r="C1" s="194"/>
      <c r="D1" s="194"/>
      <c r="E1" s="194"/>
      <c r="F1" s="194"/>
      <c r="G1" s="194"/>
      <c r="H1" s="194"/>
      <c r="I1" s="194"/>
      <c r="J1" s="194"/>
      <c r="K1" s="194"/>
      <c r="L1" s="194"/>
      <c r="M1" s="194"/>
      <c r="N1" s="194"/>
      <c r="O1" s="194"/>
      <c r="P1" s="194"/>
      <c r="Q1" s="194"/>
      <c r="R1" s="194"/>
      <c r="S1" s="194"/>
      <c r="T1" s="194"/>
      <c r="U1" s="194"/>
    </row>
    <row r="2" spans="1:21" s="374" customFormat="1" x14ac:dyDescent="0.25">
      <c r="A2" s="194"/>
      <c r="B2" s="194"/>
      <c r="C2" s="194"/>
      <c r="D2" s="194"/>
      <c r="E2" s="194"/>
      <c r="F2" s="194"/>
      <c r="G2" s="194"/>
      <c r="H2" s="194"/>
      <c r="I2" s="194"/>
      <c r="J2" s="194"/>
      <c r="K2" s="194"/>
      <c r="L2" s="194"/>
      <c r="M2" s="194"/>
      <c r="N2" s="194"/>
      <c r="O2" s="194"/>
      <c r="P2" s="194"/>
      <c r="Q2" s="194"/>
      <c r="R2" s="194"/>
      <c r="S2" s="194"/>
      <c r="T2" s="194"/>
      <c r="U2" s="194"/>
    </row>
    <row r="3" spans="1:21" s="374" customFormat="1" ht="15.75" thickBot="1" x14ac:dyDescent="0.3">
      <c r="A3" s="194"/>
      <c r="B3" s="194"/>
      <c r="C3" s="194"/>
      <c r="D3" s="194"/>
      <c r="E3" s="194"/>
      <c r="F3" s="194"/>
      <c r="G3" s="194"/>
      <c r="H3" s="194"/>
      <c r="I3" s="194"/>
      <c r="J3" s="194"/>
      <c r="K3" s="194"/>
      <c r="L3" s="194"/>
      <c r="M3" s="194"/>
      <c r="N3" s="194"/>
      <c r="O3" s="194"/>
      <c r="P3" s="194"/>
      <c r="Q3" s="194"/>
      <c r="R3" s="194"/>
      <c r="S3" s="194"/>
      <c r="T3" s="194"/>
      <c r="U3" s="194"/>
    </row>
    <row r="4" spans="1:21" ht="16.5" thickBot="1" x14ac:dyDescent="0.3">
      <c r="A4" s="194"/>
      <c r="B4" s="643"/>
      <c r="C4" s="644"/>
      <c r="D4" s="644"/>
      <c r="E4" s="644"/>
      <c r="F4" s="645"/>
      <c r="G4" s="652" t="s">
        <v>0</v>
      </c>
      <c r="H4" s="653"/>
      <c r="I4" s="653"/>
      <c r="J4" s="653"/>
      <c r="K4" s="653"/>
      <c r="L4" s="653"/>
      <c r="M4" s="653"/>
      <c r="N4" s="654"/>
      <c r="O4" s="655" t="s">
        <v>169</v>
      </c>
      <c r="P4" s="656"/>
      <c r="Q4" s="656"/>
      <c r="R4" s="656"/>
      <c r="S4" s="656"/>
      <c r="T4" s="656"/>
      <c r="U4" s="657"/>
    </row>
    <row r="5" spans="1:21" ht="16.5" thickBot="1" x14ac:dyDescent="0.3">
      <c r="A5" s="194"/>
      <c r="B5" s="646"/>
      <c r="C5" s="647"/>
      <c r="D5" s="647"/>
      <c r="E5" s="647"/>
      <c r="F5" s="648"/>
      <c r="G5" s="658" t="s">
        <v>2</v>
      </c>
      <c r="H5" s="659"/>
      <c r="I5" s="659"/>
      <c r="J5" s="659"/>
      <c r="K5" s="659"/>
      <c r="L5" s="659"/>
      <c r="M5" s="659"/>
      <c r="N5" s="660"/>
      <c r="O5" s="664" t="s">
        <v>3</v>
      </c>
      <c r="P5" s="665"/>
      <c r="Q5" s="665"/>
      <c r="R5" s="665"/>
      <c r="S5" s="665"/>
      <c r="T5" s="665"/>
      <c r="U5" s="666"/>
    </row>
    <row r="6" spans="1:21" ht="16.5" thickBot="1" x14ac:dyDescent="0.3">
      <c r="A6" s="194"/>
      <c r="B6" s="649"/>
      <c r="C6" s="650"/>
      <c r="D6" s="650"/>
      <c r="E6" s="650"/>
      <c r="F6" s="651"/>
      <c r="G6" s="661"/>
      <c r="H6" s="662"/>
      <c r="I6" s="662"/>
      <c r="J6" s="662"/>
      <c r="K6" s="662"/>
      <c r="L6" s="662"/>
      <c r="M6" s="662"/>
      <c r="N6" s="663"/>
      <c r="O6" s="667" t="s">
        <v>4</v>
      </c>
      <c r="P6" s="668"/>
      <c r="Q6" s="668"/>
      <c r="R6" s="668"/>
      <c r="S6" s="668"/>
      <c r="T6" s="668"/>
      <c r="U6" s="669"/>
    </row>
    <row r="7" spans="1:21" x14ac:dyDescent="0.25">
      <c r="A7" s="194"/>
      <c r="B7" s="135"/>
      <c r="C7" s="135"/>
      <c r="D7" s="135"/>
      <c r="E7" s="135"/>
      <c r="F7" s="135"/>
      <c r="G7" s="135"/>
      <c r="H7" s="135"/>
      <c r="I7" s="135"/>
      <c r="J7" s="135"/>
      <c r="K7" s="134"/>
      <c r="L7" s="134"/>
      <c r="M7" s="139"/>
      <c r="N7" s="139"/>
      <c r="O7" s="139"/>
      <c r="P7" s="139"/>
      <c r="Q7" s="139"/>
      <c r="R7" s="139"/>
      <c r="S7" s="139"/>
      <c r="T7" s="139"/>
      <c r="U7" s="139"/>
    </row>
    <row r="8" spans="1:21" x14ac:dyDescent="0.25">
      <c r="A8" s="194"/>
      <c r="B8" s="631" t="s">
        <v>5</v>
      </c>
      <c r="C8" s="631"/>
      <c r="D8" s="631"/>
      <c r="E8" s="631"/>
      <c r="F8" s="631"/>
      <c r="G8" s="632" t="s">
        <v>1218</v>
      </c>
      <c r="H8" s="633"/>
      <c r="I8" s="633"/>
      <c r="J8" s="633"/>
      <c r="K8" s="633"/>
      <c r="L8" s="633"/>
      <c r="M8" s="633"/>
      <c r="N8" s="634"/>
      <c r="O8" s="139"/>
      <c r="P8" s="139"/>
      <c r="Q8" s="139"/>
      <c r="R8" s="139"/>
      <c r="S8" s="139"/>
      <c r="T8" s="139"/>
      <c r="U8" s="139"/>
    </row>
    <row r="9" spans="1:21" x14ac:dyDescent="0.25">
      <c r="A9" s="194"/>
      <c r="B9" s="631" t="s">
        <v>7</v>
      </c>
      <c r="C9" s="631"/>
      <c r="D9" s="631"/>
      <c r="E9" s="631"/>
      <c r="F9" s="631"/>
      <c r="G9" s="632"/>
      <c r="H9" s="633"/>
      <c r="I9" s="633"/>
      <c r="J9" s="633"/>
      <c r="K9" s="633"/>
      <c r="L9" s="633"/>
      <c r="M9" s="633"/>
      <c r="N9" s="634"/>
      <c r="O9" s="139"/>
      <c r="P9" s="139"/>
      <c r="Q9" s="139"/>
      <c r="R9" s="139"/>
      <c r="S9" s="139"/>
      <c r="T9" s="139"/>
      <c r="U9" s="139"/>
    </row>
    <row r="10" spans="1:21" x14ac:dyDescent="0.25">
      <c r="A10" s="194"/>
      <c r="B10" s="631" t="s">
        <v>8</v>
      </c>
      <c r="C10" s="631"/>
      <c r="D10" s="631"/>
      <c r="E10" s="631"/>
      <c r="F10" s="631"/>
      <c r="G10" s="632"/>
      <c r="H10" s="633"/>
      <c r="I10" s="633"/>
      <c r="J10" s="633"/>
      <c r="K10" s="633"/>
      <c r="L10" s="633"/>
      <c r="M10" s="633"/>
      <c r="N10" s="634"/>
      <c r="O10" s="139"/>
      <c r="P10" s="139"/>
      <c r="Q10" s="139"/>
      <c r="R10" s="139"/>
      <c r="S10" s="139"/>
      <c r="T10" s="139"/>
      <c r="U10" s="139"/>
    </row>
    <row r="11" spans="1:21" x14ac:dyDescent="0.25">
      <c r="A11" s="194"/>
      <c r="B11" s="631" t="s">
        <v>10</v>
      </c>
      <c r="C11" s="631"/>
      <c r="D11" s="631"/>
      <c r="E11" s="631"/>
      <c r="F11" s="631"/>
      <c r="G11" s="632"/>
      <c r="H11" s="633"/>
      <c r="I11" s="633"/>
      <c r="J11" s="633"/>
      <c r="K11" s="633"/>
      <c r="L11" s="633"/>
      <c r="M11" s="633"/>
      <c r="N11" s="634"/>
      <c r="O11" s="139"/>
      <c r="P11" s="139"/>
      <c r="Q11" s="139"/>
      <c r="R11" s="139"/>
      <c r="S11" s="139"/>
      <c r="T11" s="139"/>
      <c r="U11" s="139"/>
    </row>
    <row r="12" spans="1:21" ht="15.75" thickBot="1" x14ac:dyDescent="0.3">
      <c r="A12" s="194"/>
      <c r="B12" s="140"/>
      <c r="C12" s="140"/>
      <c r="D12" s="140"/>
      <c r="E12" s="140"/>
      <c r="F12" s="140"/>
      <c r="G12" s="140"/>
      <c r="H12" s="140"/>
      <c r="I12" s="140"/>
      <c r="J12" s="140"/>
      <c r="K12" s="134"/>
      <c r="L12" s="134"/>
      <c r="M12" s="134"/>
      <c r="N12" s="134"/>
      <c r="O12" s="139"/>
      <c r="P12" s="139"/>
      <c r="Q12" s="139"/>
      <c r="R12" s="139"/>
      <c r="S12" s="139"/>
      <c r="T12" s="139"/>
      <c r="U12" s="139"/>
    </row>
    <row r="13" spans="1:21" ht="32.25" thickBot="1" x14ac:dyDescent="0.55000000000000004">
      <c r="A13" s="194"/>
      <c r="B13" s="635" t="s">
        <v>12</v>
      </c>
      <c r="C13" s="636"/>
      <c r="D13" s="636"/>
      <c r="E13" s="636"/>
      <c r="F13" s="636"/>
      <c r="G13" s="636"/>
      <c r="H13" s="636"/>
      <c r="I13" s="636"/>
      <c r="J13" s="636"/>
      <c r="K13" s="636"/>
      <c r="L13" s="636"/>
      <c r="M13" s="636"/>
      <c r="N13" s="636"/>
      <c r="O13" s="636"/>
      <c r="P13" s="636"/>
      <c r="Q13" s="636"/>
      <c r="R13" s="636"/>
      <c r="S13" s="636"/>
      <c r="T13" s="636"/>
      <c r="U13" s="637"/>
    </row>
    <row r="14" spans="1:21" ht="16.5" thickBot="1" x14ac:dyDescent="0.3">
      <c r="A14" s="194"/>
      <c r="B14" s="6"/>
      <c r="C14" s="7"/>
      <c r="D14" s="7"/>
      <c r="E14" s="7"/>
      <c r="F14" s="7"/>
      <c r="G14" s="7"/>
      <c r="H14" s="7"/>
      <c r="I14" s="7"/>
      <c r="J14" s="7"/>
      <c r="K14" s="7"/>
      <c r="L14" s="7"/>
      <c r="M14" s="7"/>
      <c r="N14" s="7"/>
      <c r="O14" s="7"/>
      <c r="P14" s="7"/>
      <c r="Q14" s="7"/>
      <c r="R14" s="7"/>
      <c r="S14" s="7"/>
      <c r="T14" s="7"/>
      <c r="U14" s="8"/>
    </row>
    <row r="15" spans="1:21" ht="27" thickBot="1" x14ac:dyDescent="0.3">
      <c r="A15" s="194"/>
      <c r="B15" s="638" t="s">
        <v>13</v>
      </c>
      <c r="C15" s="639"/>
      <c r="D15" s="639"/>
      <c r="E15" s="639"/>
      <c r="F15" s="639"/>
      <c r="G15" s="639"/>
      <c r="H15" s="639"/>
      <c r="I15" s="639"/>
      <c r="J15" s="639"/>
      <c r="K15" s="639"/>
      <c r="L15" s="639"/>
      <c r="M15" s="640"/>
      <c r="N15" s="641" t="s">
        <v>14</v>
      </c>
      <c r="O15" s="641"/>
      <c r="P15" s="641"/>
      <c r="Q15" s="641"/>
      <c r="R15" s="641"/>
      <c r="S15" s="641"/>
      <c r="T15" s="641"/>
      <c r="U15" s="642"/>
    </row>
    <row r="16" spans="1:21" ht="15.75" customHeight="1" thickBot="1" x14ac:dyDescent="0.3">
      <c r="A16" s="194"/>
      <c r="B16" s="613" t="s">
        <v>15</v>
      </c>
      <c r="C16" s="1045" t="s">
        <v>16</v>
      </c>
      <c r="D16" s="1045" t="s">
        <v>80</v>
      </c>
      <c r="E16" s="1740" t="s">
        <v>18</v>
      </c>
      <c r="F16" s="617" t="s">
        <v>19</v>
      </c>
      <c r="G16" s="619" t="s">
        <v>20</v>
      </c>
      <c r="H16" s="620"/>
      <c r="I16" s="620"/>
      <c r="J16" s="621"/>
      <c r="K16" s="604" t="s">
        <v>21</v>
      </c>
      <c r="L16" s="604" t="s">
        <v>22</v>
      </c>
      <c r="M16" s="604" t="s">
        <v>23</v>
      </c>
      <c r="N16" s="606" t="s">
        <v>24</v>
      </c>
      <c r="O16" s="608" t="s">
        <v>25</v>
      </c>
      <c r="P16" s="609"/>
      <c r="Q16" s="610"/>
      <c r="R16" s="611" t="s">
        <v>26</v>
      </c>
      <c r="S16" s="622" t="s">
        <v>27</v>
      </c>
      <c r="T16" s="622" t="s">
        <v>28</v>
      </c>
      <c r="U16" s="624" t="s">
        <v>29</v>
      </c>
    </row>
    <row r="17" spans="1:21" ht="15.75" customHeight="1" thickBot="1" x14ac:dyDescent="0.3">
      <c r="A17" s="194"/>
      <c r="B17" s="614"/>
      <c r="C17" s="1046"/>
      <c r="D17" s="1046"/>
      <c r="E17" s="1741"/>
      <c r="F17" s="618"/>
      <c r="G17" s="147" t="s">
        <v>30</v>
      </c>
      <c r="H17" s="147" t="s">
        <v>31</v>
      </c>
      <c r="I17" s="147" t="s">
        <v>32</v>
      </c>
      <c r="J17" s="147" t="s">
        <v>33</v>
      </c>
      <c r="K17" s="605"/>
      <c r="L17" s="605"/>
      <c r="M17" s="605"/>
      <c r="N17" s="607"/>
      <c r="O17" s="148" t="s">
        <v>34</v>
      </c>
      <c r="P17" s="149" t="s">
        <v>35</v>
      </c>
      <c r="Q17" s="150" t="s">
        <v>36</v>
      </c>
      <c r="R17" s="612"/>
      <c r="S17" s="623"/>
      <c r="T17" s="623"/>
      <c r="U17" s="625"/>
    </row>
    <row r="18" spans="1:21" ht="15.75" customHeight="1" thickBot="1" x14ac:dyDescent="0.3">
      <c r="A18" s="194"/>
      <c r="B18" s="135"/>
      <c r="C18" s="135"/>
      <c r="D18" s="135"/>
      <c r="E18" s="135"/>
      <c r="F18" s="135"/>
      <c r="G18" s="135"/>
      <c r="H18" s="135"/>
      <c r="I18" s="135"/>
      <c r="J18" s="135"/>
      <c r="K18" s="135"/>
      <c r="L18" s="135"/>
      <c r="M18" s="188"/>
      <c r="N18" s="135"/>
      <c r="R18" s="135"/>
      <c r="S18" s="135"/>
      <c r="T18" s="135"/>
      <c r="U18" s="135"/>
    </row>
    <row r="19" spans="1:21" ht="31.5" x14ac:dyDescent="0.25">
      <c r="A19" s="375"/>
      <c r="B19" s="1742">
        <v>1</v>
      </c>
      <c r="C19" s="1743" t="s">
        <v>795</v>
      </c>
      <c r="D19" s="1744" t="s">
        <v>1219</v>
      </c>
      <c r="E19" s="1745" t="s">
        <v>1220</v>
      </c>
      <c r="F19" s="277" t="s">
        <v>1221</v>
      </c>
      <c r="G19" s="1770">
        <v>1</v>
      </c>
      <c r="H19" s="1588"/>
      <c r="I19" s="1585"/>
      <c r="J19" s="1585"/>
      <c r="K19" s="1574"/>
      <c r="L19" s="376">
        <v>0</v>
      </c>
      <c r="M19" s="1574"/>
      <c r="N19" s="1746">
        <v>1</v>
      </c>
      <c r="O19" s="1055">
        <f>IF(N19&lt;1,N19-AVERAGE(G19:J19),N19-(SUM(G19:J19)))</f>
        <v>0</v>
      </c>
      <c r="P19" s="1057">
        <f>IF(N19&lt;1,(AVERAGE(G19:J19)/N19),SUM(G19:J19)/N19)</f>
        <v>1</v>
      </c>
      <c r="Q19" s="1059" t="str">
        <f>IF(P19&lt;=W$17,"T",IF(P19&lt;$Y$17,"R",IF(P19&gt;=$Y$17,"P")))</f>
        <v>P</v>
      </c>
      <c r="R19" s="247"/>
      <c r="S19" s="247"/>
      <c r="T19" s="365"/>
      <c r="U19" s="282"/>
    </row>
    <row r="20" spans="1:21" ht="63" x14ac:dyDescent="0.25">
      <c r="A20" s="194"/>
      <c r="B20" s="969"/>
      <c r="C20" s="1747"/>
      <c r="D20" s="1748"/>
      <c r="E20" s="1749"/>
      <c r="F20" s="277" t="s">
        <v>1222</v>
      </c>
      <c r="G20" s="1589"/>
      <c r="H20" s="1589"/>
      <c r="I20" s="1586"/>
      <c r="J20" s="1586"/>
      <c r="K20" s="1575"/>
      <c r="L20" s="377">
        <v>0</v>
      </c>
      <c r="M20" s="1575"/>
      <c r="N20" s="1750"/>
      <c r="O20" s="1056"/>
      <c r="P20" s="1058"/>
      <c r="Q20" s="967"/>
      <c r="R20" s="251"/>
      <c r="S20" s="251"/>
      <c r="T20" s="369"/>
      <c r="U20" s="284"/>
    </row>
    <row r="21" spans="1:21" ht="63" x14ac:dyDescent="0.25">
      <c r="A21" s="194"/>
      <c r="B21" s="969"/>
      <c r="C21" s="1747"/>
      <c r="D21" s="1748"/>
      <c r="E21" s="1749"/>
      <c r="F21" s="277" t="s">
        <v>1223</v>
      </c>
      <c r="G21" s="1589"/>
      <c r="H21" s="1589"/>
      <c r="I21" s="1586"/>
      <c r="J21" s="1586"/>
      <c r="K21" s="1575"/>
      <c r="L21" s="377">
        <v>0</v>
      </c>
      <c r="M21" s="1575"/>
      <c r="N21" s="1750"/>
      <c r="O21" s="1056"/>
      <c r="P21" s="1058"/>
      <c r="Q21" s="967"/>
      <c r="R21" s="251"/>
      <c r="S21" s="251"/>
      <c r="T21" s="369"/>
      <c r="U21" s="284"/>
    </row>
    <row r="22" spans="1:21" ht="31.5" x14ac:dyDescent="0.25">
      <c r="A22" s="194"/>
      <c r="B22" s="969"/>
      <c r="C22" s="1747"/>
      <c r="D22" s="1748"/>
      <c r="E22" s="1749"/>
      <c r="F22" s="277" t="s">
        <v>1224</v>
      </c>
      <c r="G22" s="1589"/>
      <c r="H22" s="1589"/>
      <c r="I22" s="1586"/>
      <c r="J22" s="1586"/>
      <c r="K22" s="1575"/>
      <c r="L22" s="378">
        <v>0</v>
      </c>
      <c r="M22" s="1575"/>
      <c r="N22" s="1750"/>
      <c r="O22" s="1056"/>
      <c r="P22" s="1058"/>
      <c r="Q22" s="967"/>
      <c r="R22" s="251"/>
      <c r="S22" s="251"/>
      <c r="T22" s="369"/>
      <c r="U22" s="284"/>
    </row>
    <row r="23" spans="1:21" x14ac:dyDescent="0.25">
      <c r="A23" s="194"/>
      <c r="B23" s="969"/>
      <c r="C23" s="1747"/>
      <c r="D23" s="1748"/>
      <c r="E23" s="1749"/>
      <c r="F23" s="1751" t="s">
        <v>1225</v>
      </c>
      <c r="G23" s="1589"/>
      <c r="H23" s="1589"/>
      <c r="I23" s="1586"/>
      <c r="J23" s="1586"/>
      <c r="K23" s="1575"/>
      <c r="L23" s="377">
        <v>0</v>
      </c>
      <c r="M23" s="1575"/>
      <c r="N23" s="1750"/>
      <c r="O23" s="1056"/>
      <c r="P23" s="1058"/>
      <c r="Q23" s="967"/>
      <c r="R23" s="251"/>
      <c r="S23" s="251"/>
      <c r="T23" s="369"/>
      <c r="U23" s="284"/>
    </row>
    <row r="24" spans="1:21" ht="15.75" thickBot="1" x14ac:dyDescent="0.3">
      <c r="A24" s="194"/>
      <c r="B24" s="1117"/>
      <c r="C24" s="1747"/>
      <c r="D24" s="1748"/>
      <c r="E24" s="1752"/>
      <c r="F24" s="1753"/>
      <c r="G24" s="1594"/>
      <c r="H24" s="1594"/>
      <c r="I24" s="1754"/>
      <c r="J24" s="1754"/>
      <c r="K24" s="1735"/>
      <c r="L24" s="377">
        <v>0</v>
      </c>
      <c r="M24" s="1735"/>
      <c r="N24" s="1755"/>
      <c r="O24" s="1756"/>
      <c r="P24" s="1736"/>
      <c r="Q24" s="1737"/>
      <c r="R24" s="251"/>
      <c r="S24" s="251"/>
      <c r="T24" s="369"/>
      <c r="U24" s="284"/>
    </row>
    <row r="25" spans="1:21" ht="78.75" x14ac:dyDescent="0.25">
      <c r="A25" s="194"/>
      <c r="B25" s="968">
        <v>2</v>
      </c>
      <c r="C25" s="1747"/>
      <c r="D25" s="1748"/>
      <c r="E25" s="789" t="s">
        <v>1226</v>
      </c>
      <c r="F25" s="277" t="s">
        <v>1227</v>
      </c>
      <c r="G25" s="1771">
        <v>0</v>
      </c>
      <c r="H25" s="1732"/>
      <c r="I25" s="1732"/>
      <c r="J25" s="1732"/>
      <c r="K25" s="1732"/>
      <c r="L25" s="377">
        <v>0</v>
      </c>
      <c r="M25" s="1732"/>
      <c r="N25" s="1746">
        <v>1</v>
      </c>
      <c r="O25" s="1055">
        <f t="shared" ref="O25:O37" si="0">IF(N25&lt;1,N25-AVERAGE(G25:J25),N25-(SUM(G25:J25)))</f>
        <v>1</v>
      </c>
      <c r="P25" s="1057">
        <f t="shared" ref="P25:P37" si="1">IF(N25&lt;1,(AVERAGE(G25:J25)/N25),SUM(G25:J25)/N25)</f>
        <v>0</v>
      </c>
      <c r="Q25" s="1059" t="str">
        <f t="shared" ref="Q25:Q37" si="2">IF(P25&lt;=W$17,"T",IF(P25&lt;$Y$17,"R",IF(P25&gt;=$Y$17,"P")))</f>
        <v>T</v>
      </c>
      <c r="R25" s="251"/>
      <c r="S25" s="251"/>
      <c r="T25" s="369"/>
      <c r="U25" s="284"/>
    </row>
    <row r="26" spans="1:21" ht="63" x14ac:dyDescent="0.25">
      <c r="A26" s="194"/>
      <c r="B26" s="969"/>
      <c r="C26" s="1747"/>
      <c r="D26" s="1748"/>
      <c r="E26" s="789"/>
      <c r="F26" s="277" t="s">
        <v>1228</v>
      </c>
      <c r="G26" s="1733"/>
      <c r="H26" s="1733"/>
      <c r="I26" s="1733"/>
      <c r="J26" s="1733"/>
      <c r="K26" s="1733"/>
      <c r="L26" s="377">
        <v>0</v>
      </c>
      <c r="M26" s="1733"/>
      <c r="N26" s="1750"/>
      <c r="O26" s="1056"/>
      <c r="P26" s="1058"/>
      <c r="Q26" s="967"/>
      <c r="R26" s="251"/>
      <c r="S26" s="251"/>
      <c r="T26" s="369"/>
      <c r="U26" s="284"/>
    </row>
    <row r="27" spans="1:21" ht="63" x14ac:dyDescent="0.25">
      <c r="A27" s="194"/>
      <c r="B27" s="969"/>
      <c r="C27" s="1747"/>
      <c r="D27" s="1748"/>
      <c r="E27" s="789"/>
      <c r="F27" s="277" t="s">
        <v>1229</v>
      </c>
      <c r="G27" s="1733"/>
      <c r="H27" s="1733"/>
      <c r="I27" s="1733"/>
      <c r="J27" s="1733"/>
      <c r="K27" s="1733"/>
      <c r="L27" s="378">
        <v>0</v>
      </c>
      <c r="M27" s="1733"/>
      <c r="N27" s="1750"/>
      <c r="O27" s="1056"/>
      <c r="P27" s="1058"/>
      <c r="Q27" s="967"/>
      <c r="R27" s="251"/>
      <c r="S27" s="251"/>
      <c r="T27" s="369"/>
      <c r="U27" s="284"/>
    </row>
    <row r="28" spans="1:21" ht="78.75" x14ac:dyDescent="0.25">
      <c r="A28" s="194"/>
      <c r="B28" s="969"/>
      <c r="C28" s="1747"/>
      <c r="D28" s="1748"/>
      <c r="E28" s="789"/>
      <c r="F28" s="277" t="s">
        <v>1230</v>
      </c>
      <c r="G28" s="1733"/>
      <c r="H28" s="1733"/>
      <c r="I28" s="1733"/>
      <c r="J28" s="1733"/>
      <c r="K28" s="1733"/>
      <c r="L28" s="378">
        <v>0</v>
      </c>
      <c r="M28" s="1733"/>
      <c r="N28" s="1750"/>
      <c r="O28" s="1056"/>
      <c r="P28" s="1058"/>
      <c r="Q28" s="967"/>
      <c r="R28" s="251"/>
      <c r="S28" s="251"/>
      <c r="T28" s="369"/>
      <c r="U28" s="284"/>
    </row>
    <row r="29" spans="1:21" ht="47.25" x14ac:dyDescent="0.25">
      <c r="A29" s="194"/>
      <c r="B29" s="969"/>
      <c r="C29" s="1747"/>
      <c r="D29" s="1748"/>
      <c r="E29" s="789"/>
      <c r="F29" s="277" t="s">
        <v>1231</v>
      </c>
      <c r="G29" s="1733"/>
      <c r="H29" s="1733"/>
      <c r="I29" s="1733"/>
      <c r="J29" s="1733"/>
      <c r="K29" s="1733"/>
      <c r="L29" s="378">
        <v>0</v>
      </c>
      <c r="M29" s="1733"/>
      <c r="N29" s="1750"/>
      <c r="O29" s="1056"/>
      <c r="P29" s="1058"/>
      <c r="Q29" s="967"/>
      <c r="R29" s="251"/>
      <c r="S29" s="251"/>
      <c r="T29" s="369"/>
      <c r="U29" s="284"/>
    </row>
    <row r="30" spans="1:21" ht="63.75" thickBot="1" x14ac:dyDescent="0.3">
      <c r="A30" s="194"/>
      <c r="B30" s="1117"/>
      <c r="C30" s="1747"/>
      <c r="D30" s="1748"/>
      <c r="E30" s="789"/>
      <c r="F30" s="277" t="s">
        <v>1232</v>
      </c>
      <c r="G30" s="1734"/>
      <c r="H30" s="1734"/>
      <c r="I30" s="1734"/>
      <c r="J30" s="1734"/>
      <c r="K30" s="1734"/>
      <c r="L30" s="378">
        <v>0</v>
      </c>
      <c r="M30" s="1734"/>
      <c r="N30" s="1755"/>
      <c r="O30" s="1756"/>
      <c r="P30" s="1736"/>
      <c r="Q30" s="1737"/>
      <c r="R30" s="251"/>
      <c r="S30" s="251"/>
      <c r="T30" s="369"/>
      <c r="U30" s="284"/>
    </row>
    <row r="31" spans="1:21" ht="31.5" x14ac:dyDescent="0.25">
      <c r="A31" s="194"/>
      <c r="B31" s="1757">
        <v>3</v>
      </c>
      <c r="C31" s="1747"/>
      <c r="D31" s="1748"/>
      <c r="E31" s="789" t="s">
        <v>1233</v>
      </c>
      <c r="F31" s="277" t="s">
        <v>1234</v>
      </c>
      <c r="G31" s="1771">
        <v>1</v>
      </c>
      <c r="H31" s="1732"/>
      <c r="I31" s="1732"/>
      <c r="J31" s="1732"/>
      <c r="K31" s="1732"/>
      <c r="L31" s="378">
        <v>0</v>
      </c>
      <c r="M31" s="1732"/>
      <c r="N31" s="1746">
        <v>1</v>
      </c>
      <c r="O31" s="1055">
        <f t="shared" si="0"/>
        <v>0</v>
      </c>
      <c r="P31" s="1057">
        <f t="shared" si="1"/>
        <v>1</v>
      </c>
      <c r="Q31" s="1059" t="str">
        <f t="shared" si="2"/>
        <v>P</v>
      </c>
      <c r="R31" s="251"/>
      <c r="S31" s="251"/>
      <c r="T31" s="369"/>
      <c r="U31" s="284"/>
    </row>
    <row r="32" spans="1:21" ht="31.5" x14ac:dyDescent="0.25">
      <c r="A32" s="194"/>
      <c r="B32" s="1758"/>
      <c r="C32" s="1747"/>
      <c r="D32" s="1748"/>
      <c r="E32" s="789"/>
      <c r="F32" s="277" t="s">
        <v>1235</v>
      </c>
      <c r="G32" s="1733"/>
      <c r="H32" s="1733"/>
      <c r="I32" s="1733"/>
      <c r="J32" s="1733"/>
      <c r="K32" s="1733"/>
      <c r="L32" s="378">
        <v>0</v>
      </c>
      <c r="M32" s="1733"/>
      <c r="N32" s="1750"/>
      <c r="O32" s="1056"/>
      <c r="P32" s="1058"/>
      <c r="Q32" s="967"/>
      <c r="R32" s="251"/>
      <c r="S32" s="251"/>
      <c r="T32" s="369"/>
      <c r="U32" s="284"/>
    </row>
    <row r="33" spans="1:21" ht="31.5" x14ac:dyDescent="0.25">
      <c r="A33" s="194"/>
      <c r="B33" s="1758"/>
      <c r="C33" s="1747"/>
      <c r="D33" s="1748"/>
      <c r="E33" s="789"/>
      <c r="F33" s="277" t="s">
        <v>1236</v>
      </c>
      <c r="G33" s="1733"/>
      <c r="H33" s="1733"/>
      <c r="I33" s="1733"/>
      <c r="J33" s="1733"/>
      <c r="K33" s="1733"/>
      <c r="L33" s="378">
        <v>0</v>
      </c>
      <c r="M33" s="1733"/>
      <c r="N33" s="1750"/>
      <c r="O33" s="1056"/>
      <c r="P33" s="1058"/>
      <c r="Q33" s="967"/>
      <c r="R33" s="251"/>
      <c r="S33" s="251"/>
      <c r="T33" s="369"/>
      <c r="U33" s="284"/>
    </row>
    <row r="34" spans="1:21" ht="47.25" x14ac:dyDescent="0.25">
      <c r="A34" s="194"/>
      <c r="B34" s="1758"/>
      <c r="C34" s="1747"/>
      <c r="D34" s="1748"/>
      <c r="E34" s="789"/>
      <c r="F34" s="277" t="s">
        <v>1237</v>
      </c>
      <c r="G34" s="1733"/>
      <c r="H34" s="1733"/>
      <c r="I34" s="1733"/>
      <c r="J34" s="1733"/>
      <c r="K34" s="1733"/>
      <c r="L34" s="378">
        <v>0</v>
      </c>
      <c r="M34" s="1733"/>
      <c r="N34" s="1750"/>
      <c r="O34" s="1056"/>
      <c r="P34" s="1058"/>
      <c r="Q34" s="967"/>
      <c r="R34" s="251"/>
      <c r="S34" s="251"/>
      <c r="T34" s="369"/>
      <c r="U34" s="284"/>
    </row>
    <row r="35" spans="1:21" ht="31.5" x14ac:dyDescent="0.25">
      <c r="A35" s="194"/>
      <c r="B35" s="1758"/>
      <c r="C35" s="1747"/>
      <c r="D35" s="1748"/>
      <c r="E35" s="789"/>
      <c r="F35" s="277" t="s">
        <v>1238</v>
      </c>
      <c r="G35" s="1733"/>
      <c r="H35" s="1733"/>
      <c r="I35" s="1733"/>
      <c r="J35" s="1733"/>
      <c r="K35" s="1733"/>
      <c r="L35" s="378">
        <v>0</v>
      </c>
      <c r="M35" s="1733"/>
      <c r="N35" s="1750"/>
      <c r="O35" s="1056"/>
      <c r="P35" s="1058"/>
      <c r="Q35" s="967"/>
      <c r="R35" s="251"/>
      <c r="S35" s="251"/>
      <c r="T35" s="369"/>
      <c r="U35" s="284"/>
    </row>
    <row r="36" spans="1:21" ht="32.25" thickBot="1" x14ac:dyDescent="0.3">
      <c r="A36" s="194"/>
      <c r="B36" s="1759"/>
      <c r="C36" s="1747"/>
      <c r="D36" s="1748"/>
      <c r="E36" s="789"/>
      <c r="F36" s="277" t="s">
        <v>1239</v>
      </c>
      <c r="G36" s="1734"/>
      <c r="H36" s="1734"/>
      <c r="I36" s="1734"/>
      <c r="J36" s="1734"/>
      <c r="K36" s="1734"/>
      <c r="L36" s="378">
        <v>0</v>
      </c>
      <c r="M36" s="1734"/>
      <c r="N36" s="1755"/>
      <c r="O36" s="1756"/>
      <c r="P36" s="1736"/>
      <c r="Q36" s="1737"/>
      <c r="R36" s="251"/>
      <c r="S36" s="251"/>
      <c r="T36" s="369"/>
      <c r="U36" s="284"/>
    </row>
    <row r="37" spans="1:21" ht="47.25" x14ac:dyDescent="0.25">
      <c r="A37" s="194"/>
      <c r="B37" s="1757">
        <v>4</v>
      </c>
      <c r="C37" s="1747"/>
      <c r="D37" s="1748"/>
      <c r="E37" s="794" t="s">
        <v>1240</v>
      </c>
      <c r="F37" s="277" t="s">
        <v>1241</v>
      </c>
      <c r="G37" s="1772">
        <v>0</v>
      </c>
      <c r="H37" s="1732"/>
      <c r="I37" s="1732"/>
      <c r="J37" s="1732"/>
      <c r="K37" s="1732"/>
      <c r="L37" s="378">
        <v>0</v>
      </c>
      <c r="M37" s="1732"/>
      <c r="N37" s="1746">
        <v>1</v>
      </c>
      <c r="O37" s="1055">
        <f t="shared" si="0"/>
        <v>1</v>
      </c>
      <c r="P37" s="1057">
        <f t="shared" si="1"/>
        <v>0</v>
      </c>
      <c r="Q37" s="1059" t="str">
        <f t="shared" si="2"/>
        <v>T</v>
      </c>
      <c r="R37" s="251"/>
      <c r="S37" s="251"/>
      <c r="T37" s="369"/>
      <c r="U37" s="284"/>
    </row>
    <row r="38" spans="1:21" ht="47.25" x14ac:dyDescent="0.25">
      <c r="A38" s="194"/>
      <c r="B38" s="1758"/>
      <c r="C38" s="1747"/>
      <c r="D38" s="1748"/>
      <c r="E38" s="795"/>
      <c r="F38" s="277" t="s">
        <v>1242</v>
      </c>
      <c r="G38" s="1575"/>
      <c r="H38" s="1733"/>
      <c r="I38" s="1733"/>
      <c r="J38" s="1733"/>
      <c r="K38" s="1733"/>
      <c r="L38" s="378">
        <v>0</v>
      </c>
      <c r="M38" s="1733"/>
      <c r="N38" s="1750"/>
      <c r="O38" s="1056"/>
      <c r="P38" s="1058"/>
      <c r="Q38" s="967"/>
      <c r="R38" s="251"/>
      <c r="S38" s="251"/>
      <c r="T38" s="369"/>
      <c r="U38" s="284"/>
    </row>
    <row r="39" spans="1:21" ht="48" thickBot="1" x14ac:dyDescent="0.3">
      <c r="A39" s="194"/>
      <c r="B39" s="1760"/>
      <c r="C39" s="1761"/>
      <c r="D39" s="1762"/>
      <c r="E39" s="796"/>
      <c r="F39" s="277" t="s">
        <v>1243</v>
      </c>
      <c r="G39" s="1582"/>
      <c r="H39" s="1763"/>
      <c r="I39" s="1763"/>
      <c r="J39" s="1763"/>
      <c r="K39" s="1763"/>
      <c r="L39" s="378">
        <v>25000</v>
      </c>
      <c r="M39" s="1763"/>
      <c r="N39" s="1764"/>
      <c r="O39" s="1756"/>
      <c r="P39" s="1736"/>
      <c r="Q39" s="1737"/>
      <c r="R39" s="258"/>
      <c r="S39" s="258"/>
      <c r="T39" s="1765"/>
      <c r="U39" s="1766"/>
    </row>
    <row r="40" spans="1:21" x14ac:dyDescent="0.25">
      <c r="A40" s="194"/>
      <c r="B40" s="194"/>
      <c r="C40" s="194"/>
      <c r="D40" s="194"/>
      <c r="E40" s="194"/>
      <c r="F40" s="194"/>
      <c r="G40" s="194"/>
      <c r="H40" s="194"/>
      <c r="I40" s="194"/>
      <c r="J40" s="194"/>
      <c r="K40" s="194"/>
      <c r="L40" s="194"/>
      <c r="M40" s="194"/>
      <c r="N40" s="194"/>
      <c r="O40" s="194"/>
      <c r="P40" s="194"/>
      <c r="Q40" s="194"/>
      <c r="R40" s="194"/>
      <c r="S40" s="194"/>
      <c r="T40" s="194"/>
      <c r="U40" s="194"/>
    </row>
    <row r="41" spans="1:21" x14ac:dyDescent="0.25">
      <c r="A41" s="194"/>
      <c r="B41" s="194"/>
      <c r="C41" s="194"/>
      <c r="D41" s="194"/>
      <c r="E41" s="194"/>
      <c r="F41" s="194"/>
      <c r="G41" s="194"/>
      <c r="H41" s="194"/>
      <c r="I41" s="194"/>
      <c r="J41" s="194"/>
      <c r="K41" s="194"/>
      <c r="L41" s="194"/>
      <c r="M41" s="194"/>
      <c r="N41" s="194"/>
      <c r="O41" s="194"/>
      <c r="P41" s="194"/>
      <c r="Q41" s="194"/>
      <c r="R41" s="194"/>
      <c r="S41" s="194"/>
      <c r="T41" s="194"/>
      <c r="U41" s="194"/>
    </row>
    <row r="42" spans="1:21" x14ac:dyDescent="0.25">
      <c r="A42" s="194"/>
      <c r="B42" s="379" t="s">
        <v>78</v>
      </c>
      <c r="C42" s="379"/>
      <c r="D42" s="379"/>
      <c r="E42" s="379"/>
      <c r="F42" s="194"/>
      <c r="G42" s="194"/>
      <c r="H42" s="194"/>
      <c r="I42" s="194"/>
      <c r="J42" s="194"/>
      <c r="K42" s="194"/>
      <c r="L42" s="194"/>
      <c r="M42" s="194"/>
      <c r="N42" s="194"/>
      <c r="O42" s="194"/>
      <c r="P42" s="194"/>
      <c r="Q42" s="194"/>
      <c r="R42" s="194"/>
      <c r="S42" s="194"/>
      <c r="T42" s="194"/>
      <c r="U42" s="194"/>
    </row>
    <row r="43" spans="1:21" x14ac:dyDescent="0.25">
      <c r="A43" s="194"/>
      <c r="B43" s="194"/>
      <c r="C43" s="194"/>
      <c r="D43" s="194"/>
      <c r="E43" s="194"/>
      <c r="F43" s="194"/>
      <c r="G43" s="194"/>
      <c r="H43" s="194"/>
      <c r="I43" s="194"/>
      <c r="J43" s="194"/>
      <c r="K43" s="194"/>
      <c r="L43" s="194"/>
      <c r="M43" s="194"/>
      <c r="N43" s="194"/>
      <c r="O43" s="194"/>
      <c r="P43" s="194"/>
      <c r="Q43" s="194"/>
      <c r="R43" s="194"/>
      <c r="S43" s="194"/>
      <c r="T43" s="194"/>
      <c r="U43" s="194"/>
    </row>
    <row r="44" spans="1:21" x14ac:dyDescent="0.25">
      <c r="A44" s="194"/>
      <c r="B44" s="1767"/>
      <c r="C44" s="1768"/>
      <c r="D44" s="1768"/>
      <c r="E44" s="1768"/>
      <c r="F44" s="1768"/>
      <c r="G44" s="1768"/>
      <c r="H44" s="1768"/>
      <c r="I44" s="1768"/>
      <c r="J44" s="1768"/>
      <c r="K44" s="1768"/>
      <c r="L44" s="1768"/>
      <c r="M44" s="1768"/>
      <c r="N44" s="1768"/>
      <c r="O44" s="1768"/>
      <c r="P44" s="1768"/>
      <c r="Q44" s="1768"/>
      <c r="R44" s="1768"/>
      <c r="S44" s="1768"/>
      <c r="T44" s="1768"/>
      <c r="U44" s="1769"/>
    </row>
    <row r="45" spans="1:21" x14ac:dyDescent="0.25">
      <c r="A45" s="194"/>
      <c r="B45" s="1767"/>
      <c r="C45" s="1768"/>
      <c r="D45" s="1768"/>
      <c r="E45" s="1768"/>
      <c r="F45" s="1768"/>
      <c r="G45" s="1768"/>
      <c r="H45" s="1768"/>
      <c r="I45" s="1768"/>
      <c r="J45" s="1768"/>
      <c r="K45" s="1768"/>
      <c r="L45" s="1768"/>
      <c r="M45" s="1768"/>
      <c r="N45" s="1768"/>
      <c r="O45" s="1768"/>
      <c r="P45" s="1768"/>
      <c r="Q45" s="1768"/>
      <c r="R45" s="1768"/>
      <c r="S45" s="1768"/>
      <c r="T45" s="1768"/>
      <c r="U45" s="1769"/>
    </row>
    <row r="46" spans="1:21" x14ac:dyDescent="0.25">
      <c r="A46" s="194"/>
      <c r="B46" s="1767"/>
      <c r="C46" s="1768"/>
      <c r="D46" s="1768"/>
      <c r="E46" s="1768"/>
      <c r="F46" s="1768"/>
      <c r="G46" s="1768"/>
      <c r="H46" s="1768"/>
      <c r="I46" s="1768"/>
      <c r="J46" s="1768"/>
      <c r="K46" s="1768"/>
      <c r="L46" s="1768"/>
      <c r="M46" s="1768"/>
      <c r="N46" s="1768"/>
      <c r="O46" s="1768"/>
      <c r="P46" s="1768"/>
      <c r="Q46" s="1768"/>
      <c r="R46" s="1768"/>
      <c r="S46" s="1768"/>
      <c r="T46" s="1768"/>
      <c r="U46" s="1769"/>
    </row>
    <row r="47" spans="1:21" x14ac:dyDescent="0.25">
      <c r="A47" s="194"/>
      <c r="B47" s="1767"/>
      <c r="C47" s="1768"/>
      <c r="D47" s="1768"/>
      <c r="E47" s="1768"/>
      <c r="F47" s="1768"/>
      <c r="G47" s="1768"/>
      <c r="H47" s="1768"/>
      <c r="I47" s="1768"/>
      <c r="J47" s="1768"/>
      <c r="K47" s="1768"/>
      <c r="L47" s="1768"/>
      <c r="M47" s="1768"/>
      <c r="N47" s="1768"/>
      <c r="O47" s="1768"/>
      <c r="P47" s="1768"/>
      <c r="Q47" s="1768"/>
      <c r="R47" s="1768"/>
      <c r="S47" s="1768"/>
      <c r="T47" s="1768"/>
      <c r="U47" s="1769"/>
    </row>
    <row r="48" spans="1:21" x14ac:dyDescent="0.25">
      <c r="A48" s="194"/>
      <c r="B48" s="1767"/>
      <c r="C48" s="1768"/>
      <c r="D48" s="1768"/>
      <c r="E48" s="1768"/>
      <c r="F48" s="1768"/>
      <c r="G48" s="1768"/>
      <c r="H48" s="1768"/>
      <c r="I48" s="1768"/>
      <c r="J48" s="1768"/>
      <c r="K48" s="1768"/>
      <c r="L48" s="1768"/>
      <c r="M48" s="1768"/>
      <c r="N48" s="1768"/>
      <c r="O48" s="1768"/>
      <c r="P48" s="1768"/>
      <c r="Q48" s="1768"/>
      <c r="R48" s="1768"/>
      <c r="S48" s="1768"/>
      <c r="T48" s="1768"/>
      <c r="U48" s="1769"/>
    </row>
    <row r="49" spans="1:21" x14ac:dyDescent="0.25">
      <c r="A49" s="194"/>
      <c r="B49" s="1767"/>
      <c r="C49" s="1768"/>
      <c r="D49" s="1768"/>
      <c r="E49" s="1768"/>
      <c r="F49" s="1768"/>
      <c r="G49" s="1768"/>
      <c r="H49" s="1768"/>
      <c r="I49" s="1768"/>
      <c r="J49" s="1768"/>
      <c r="K49" s="1768"/>
      <c r="L49" s="1768"/>
      <c r="M49" s="1768"/>
      <c r="N49" s="1768"/>
      <c r="O49" s="1768"/>
      <c r="P49" s="1768"/>
      <c r="Q49" s="1768"/>
      <c r="R49" s="1768"/>
      <c r="S49" s="1768"/>
      <c r="T49" s="1768"/>
      <c r="U49" s="1769"/>
    </row>
    <row r="50" spans="1:21" x14ac:dyDescent="0.25">
      <c r="A50" s="194"/>
      <c r="B50" s="1767"/>
      <c r="C50" s="1768"/>
      <c r="D50" s="1768"/>
      <c r="E50" s="1768"/>
      <c r="F50" s="1768"/>
      <c r="G50" s="1768"/>
      <c r="H50" s="1768"/>
      <c r="I50" s="1768"/>
      <c r="J50" s="1768"/>
      <c r="K50" s="1768"/>
      <c r="L50" s="1768"/>
      <c r="M50" s="1768"/>
      <c r="N50" s="1768"/>
      <c r="O50" s="1768"/>
      <c r="P50" s="1768"/>
      <c r="Q50" s="1768"/>
      <c r="R50" s="1768"/>
      <c r="S50" s="1768"/>
      <c r="T50" s="1768"/>
      <c r="U50" s="1769"/>
    </row>
    <row r="51" spans="1:21" x14ac:dyDescent="0.25">
      <c r="A51" s="194"/>
      <c r="B51" s="1767"/>
      <c r="C51" s="1768"/>
      <c r="D51" s="1768"/>
      <c r="E51" s="1768"/>
      <c r="F51" s="1768"/>
      <c r="G51" s="1768"/>
      <c r="H51" s="1768"/>
      <c r="I51" s="1768"/>
      <c r="J51" s="1768"/>
      <c r="K51" s="1768"/>
      <c r="L51" s="1768"/>
      <c r="M51" s="1768"/>
      <c r="N51" s="1768"/>
      <c r="O51" s="1768"/>
      <c r="P51" s="1768"/>
      <c r="Q51" s="1768"/>
      <c r="R51" s="1768"/>
      <c r="S51" s="1768"/>
      <c r="T51" s="1768"/>
      <c r="U51" s="1769"/>
    </row>
    <row r="52" spans="1:21" x14ac:dyDescent="0.25">
      <c r="A52" s="194"/>
      <c r="B52" s="1767"/>
      <c r="C52" s="1768"/>
      <c r="D52" s="1768"/>
      <c r="E52" s="1768"/>
      <c r="F52" s="1768"/>
      <c r="G52" s="1768"/>
      <c r="H52" s="1768"/>
      <c r="I52" s="1768"/>
      <c r="J52" s="1768"/>
      <c r="K52" s="1768"/>
      <c r="L52" s="1768"/>
      <c r="M52" s="1768"/>
      <c r="N52" s="1768"/>
      <c r="O52" s="1768"/>
      <c r="P52" s="1768"/>
      <c r="Q52" s="1768"/>
      <c r="R52" s="1768"/>
      <c r="S52" s="1768"/>
      <c r="T52" s="1768"/>
      <c r="U52" s="1769"/>
    </row>
    <row r="53" spans="1:21" x14ac:dyDescent="0.25">
      <c r="A53" s="194"/>
      <c r="B53" s="1767"/>
      <c r="C53" s="1768"/>
      <c r="D53" s="1768"/>
      <c r="E53" s="1768"/>
      <c r="F53" s="1768"/>
      <c r="G53" s="1768"/>
      <c r="H53" s="1768"/>
      <c r="I53" s="1768"/>
      <c r="J53" s="1768"/>
      <c r="K53" s="1768"/>
      <c r="L53" s="1768"/>
      <c r="M53" s="1768"/>
      <c r="N53" s="1768"/>
      <c r="O53" s="1768"/>
      <c r="P53" s="1768"/>
      <c r="Q53" s="1768"/>
      <c r="R53" s="1768"/>
      <c r="S53" s="1768"/>
      <c r="T53" s="1768"/>
      <c r="U53" s="1769"/>
    </row>
    <row r="54" spans="1:21" x14ac:dyDescent="0.25">
      <c r="A54" s="194"/>
      <c r="B54" s="1767"/>
      <c r="C54" s="1768"/>
      <c r="D54" s="1768"/>
      <c r="E54" s="1768"/>
      <c r="F54" s="1768"/>
      <c r="G54" s="1768"/>
      <c r="H54" s="1768"/>
      <c r="I54" s="1768"/>
      <c r="J54" s="1768"/>
      <c r="K54" s="1768"/>
      <c r="L54" s="1768"/>
      <c r="M54" s="1768"/>
      <c r="N54" s="1768"/>
      <c r="O54" s="1768"/>
      <c r="P54" s="1768"/>
      <c r="Q54" s="1768"/>
      <c r="R54" s="1768"/>
      <c r="S54" s="1768"/>
      <c r="T54" s="1768"/>
      <c r="U54" s="1769"/>
    </row>
    <row r="55" spans="1:21" x14ac:dyDescent="0.25">
      <c r="A55" s="374"/>
      <c r="B55" s="374"/>
      <c r="C55" s="374"/>
      <c r="D55" s="374"/>
      <c r="E55" s="374"/>
      <c r="F55" s="374"/>
      <c r="G55" s="374"/>
      <c r="H55" s="374"/>
      <c r="I55" s="374"/>
      <c r="J55" s="374"/>
      <c r="K55" s="374"/>
      <c r="L55" s="374"/>
      <c r="M55" s="374"/>
      <c r="N55" s="374"/>
      <c r="O55" s="374"/>
      <c r="P55" s="374"/>
      <c r="Q55" s="374"/>
      <c r="R55" s="374"/>
      <c r="S55" s="374"/>
      <c r="T55" s="374"/>
      <c r="U55" s="374"/>
    </row>
    <row r="56" spans="1:21" x14ac:dyDescent="0.25">
      <c r="A56" s="374"/>
      <c r="B56" s="374"/>
      <c r="C56" s="374"/>
      <c r="D56" s="374"/>
      <c r="E56" s="374"/>
      <c r="F56" s="374"/>
      <c r="G56" s="374"/>
      <c r="H56" s="374"/>
      <c r="I56" s="374"/>
      <c r="J56" s="374"/>
      <c r="K56" s="374"/>
      <c r="L56" s="374"/>
      <c r="M56" s="374"/>
      <c r="N56" s="374"/>
      <c r="O56" s="374"/>
      <c r="P56" s="374"/>
      <c r="Q56" s="374"/>
      <c r="R56" s="374"/>
      <c r="S56" s="374"/>
      <c r="T56" s="374"/>
      <c r="U56" s="374"/>
    </row>
    <row r="57" spans="1:21" x14ac:dyDescent="0.25">
      <c r="A57" s="374"/>
      <c r="B57" s="374"/>
      <c r="C57" s="374"/>
      <c r="D57" s="374"/>
      <c r="E57" s="374"/>
      <c r="F57" s="374"/>
      <c r="G57" s="374"/>
      <c r="H57" s="374"/>
      <c r="I57" s="374"/>
      <c r="J57" s="374"/>
      <c r="K57" s="374"/>
      <c r="L57" s="374"/>
      <c r="M57" s="374"/>
      <c r="N57" s="374"/>
      <c r="O57" s="374"/>
      <c r="P57" s="374"/>
      <c r="Q57" s="374"/>
      <c r="R57" s="374"/>
      <c r="S57" s="374"/>
      <c r="T57" s="374"/>
      <c r="U57" s="374"/>
    </row>
    <row r="58" spans="1:21" x14ac:dyDescent="0.25">
      <c r="A58" s="374"/>
      <c r="B58" s="374"/>
      <c r="C58" s="374"/>
      <c r="D58" s="374"/>
      <c r="E58" s="374"/>
      <c r="F58" s="374"/>
      <c r="G58" s="374"/>
      <c r="H58" s="374"/>
      <c r="I58" s="374"/>
      <c r="J58" s="374"/>
      <c r="K58" s="374"/>
      <c r="L58" s="374"/>
      <c r="M58" s="374"/>
      <c r="N58" s="374"/>
      <c r="O58" s="374"/>
      <c r="P58" s="374"/>
      <c r="Q58" s="374"/>
      <c r="R58" s="374"/>
      <c r="S58" s="374"/>
      <c r="T58" s="374"/>
      <c r="U58" s="374"/>
    </row>
    <row r="59" spans="1:21" x14ac:dyDescent="0.25">
      <c r="A59" s="374"/>
      <c r="B59" s="374"/>
      <c r="C59" s="374"/>
      <c r="D59" s="374"/>
      <c r="E59" s="374"/>
      <c r="F59" s="374"/>
      <c r="G59" s="374"/>
      <c r="H59" s="374"/>
      <c r="I59" s="374"/>
      <c r="J59" s="374"/>
      <c r="K59" s="374"/>
      <c r="L59" s="374"/>
      <c r="M59" s="374"/>
      <c r="N59" s="374"/>
      <c r="O59" s="374"/>
      <c r="P59" s="374"/>
      <c r="Q59" s="374"/>
      <c r="R59" s="374"/>
      <c r="S59" s="374"/>
      <c r="T59" s="374"/>
      <c r="U59" s="374"/>
    </row>
    <row r="60" spans="1:21" x14ac:dyDescent="0.25">
      <c r="A60" s="374"/>
      <c r="B60" s="374"/>
      <c r="C60" s="374"/>
      <c r="D60" s="374"/>
      <c r="E60" s="374"/>
      <c r="F60" s="374"/>
      <c r="G60" s="374"/>
      <c r="H60" s="374"/>
      <c r="I60" s="374"/>
      <c r="J60" s="374"/>
      <c r="K60" s="374"/>
      <c r="L60" s="374"/>
      <c r="M60" s="374"/>
      <c r="N60" s="374"/>
      <c r="O60" s="374"/>
      <c r="P60" s="374"/>
      <c r="Q60" s="374"/>
      <c r="R60" s="374"/>
      <c r="S60" s="374"/>
      <c r="T60" s="374"/>
      <c r="U60" s="374"/>
    </row>
    <row r="61" spans="1:21" x14ac:dyDescent="0.25">
      <c r="A61" s="374"/>
      <c r="B61" s="374"/>
      <c r="C61" s="374"/>
      <c r="D61" s="374"/>
      <c r="E61" s="374"/>
      <c r="F61" s="374"/>
      <c r="G61" s="374"/>
      <c r="H61" s="374"/>
      <c r="I61" s="374"/>
      <c r="J61" s="374"/>
      <c r="K61" s="374"/>
      <c r="L61" s="374"/>
      <c r="M61" s="374"/>
      <c r="N61" s="374"/>
      <c r="O61" s="374"/>
      <c r="P61" s="374"/>
      <c r="Q61" s="374"/>
      <c r="R61" s="374"/>
      <c r="S61" s="374"/>
      <c r="T61" s="374"/>
      <c r="U61" s="374"/>
    </row>
    <row r="62" spans="1:21" x14ac:dyDescent="0.25">
      <c r="A62" s="374"/>
      <c r="B62" s="374"/>
      <c r="C62" s="374"/>
      <c r="D62" s="374"/>
      <c r="E62" s="374"/>
      <c r="F62" s="374"/>
      <c r="G62" s="374"/>
      <c r="H62" s="374"/>
      <c r="I62" s="374"/>
      <c r="J62" s="374"/>
      <c r="K62" s="374"/>
      <c r="L62" s="374"/>
      <c r="M62" s="374"/>
      <c r="N62" s="374"/>
      <c r="O62" s="374"/>
      <c r="P62" s="374"/>
      <c r="Q62" s="374"/>
      <c r="R62" s="374"/>
      <c r="S62" s="374"/>
      <c r="T62" s="374"/>
      <c r="U62" s="374"/>
    </row>
    <row r="63" spans="1:21" x14ac:dyDescent="0.25">
      <c r="A63" s="374"/>
      <c r="B63" s="374"/>
      <c r="C63" s="374"/>
      <c r="D63" s="374"/>
      <c r="E63" s="374"/>
      <c r="F63" s="374"/>
      <c r="G63" s="374"/>
      <c r="H63" s="374"/>
      <c r="I63" s="374"/>
      <c r="J63" s="374"/>
      <c r="K63" s="374"/>
      <c r="L63" s="374"/>
      <c r="M63" s="374"/>
      <c r="N63" s="374"/>
      <c r="O63" s="374"/>
      <c r="P63" s="374"/>
      <c r="Q63" s="374"/>
      <c r="R63" s="374"/>
      <c r="S63" s="374"/>
      <c r="T63" s="374"/>
      <c r="U63" s="374"/>
    </row>
    <row r="64" spans="1:21" x14ac:dyDescent="0.25">
      <c r="A64" s="374"/>
      <c r="B64" s="374"/>
      <c r="C64" s="374"/>
      <c r="D64" s="374"/>
      <c r="E64" s="374"/>
      <c r="F64" s="374"/>
      <c r="G64" s="374"/>
      <c r="H64" s="374"/>
      <c r="I64" s="374"/>
      <c r="J64" s="374"/>
      <c r="K64" s="374"/>
      <c r="L64" s="374"/>
      <c r="M64" s="374"/>
      <c r="N64" s="374"/>
      <c r="O64" s="374"/>
      <c r="P64" s="374"/>
      <c r="Q64" s="374"/>
      <c r="R64" s="374"/>
      <c r="S64" s="374"/>
      <c r="T64" s="374"/>
      <c r="U64" s="374"/>
    </row>
    <row r="65" spans="1:21" x14ac:dyDescent="0.25">
      <c r="A65" s="374"/>
      <c r="B65" s="374"/>
      <c r="C65" s="374"/>
      <c r="D65" s="374"/>
      <c r="E65" s="374"/>
      <c r="F65" s="374"/>
      <c r="G65" s="374"/>
      <c r="H65" s="374"/>
      <c r="I65" s="374"/>
      <c r="J65" s="374"/>
      <c r="K65" s="374"/>
      <c r="L65" s="374"/>
      <c r="M65" s="374"/>
      <c r="N65" s="374"/>
      <c r="O65" s="374"/>
      <c r="P65" s="374"/>
      <c r="Q65" s="374"/>
      <c r="R65" s="374"/>
      <c r="S65" s="374"/>
      <c r="T65" s="374"/>
      <c r="U65" s="374"/>
    </row>
    <row r="66" spans="1:21" x14ac:dyDescent="0.25">
      <c r="A66" s="374"/>
      <c r="B66" s="374"/>
      <c r="C66" s="374"/>
      <c r="D66" s="374"/>
      <c r="E66" s="374"/>
      <c r="F66" s="374"/>
      <c r="G66" s="374"/>
      <c r="H66" s="374"/>
      <c r="I66" s="374"/>
      <c r="J66" s="374"/>
      <c r="K66" s="374"/>
      <c r="L66" s="374"/>
      <c r="M66" s="374"/>
      <c r="N66" s="374"/>
      <c r="O66" s="374"/>
      <c r="P66" s="374"/>
      <c r="Q66" s="374"/>
      <c r="R66" s="374"/>
      <c r="S66" s="374"/>
      <c r="T66" s="374"/>
      <c r="U66" s="374"/>
    </row>
    <row r="67" spans="1:21" x14ac:dyDescent="0.25">
      <c r="A67" s="374"/>
      <c r="B67" s="374"/>
      <c r="C67" s="374"/>
      <c r="D67" s="374"/>
      <c r="E67" s="374"/>
      <c r="F67" s="374"/>
      <c r="G67" s="374"/>
      <c r="H67" s="374"/>
      <c r="I67" s="374"/>
      <c r="J67" s="374"/>
      <c r="K67" s="374"/>
      <c r="L67" s="374"/>
      <c r="M67" s="374"/>
      <c r="N67" s="374"/>
      <c r="O67" s="374"/>
      <c r="P67" s="374"/>
      <c r="Q67" s="374"/>
      <c r="R67" s="374"/>
      <c r="S67" s="374"/>
      <c r="T67" s="374"/>
      <c r="U67" s="374"/>
    </row>
    <row r="68" spans="1:21" x14ac:dyDescent="0.25">
      <c r="A68" s="374"/>
      <c r="B68" s="374"/>
      <c r="C68" s="374"/>
      <c r="D68" s="374"/>
      <c r="E68" s="374"/>
      <c r="F68" s="374"/>
      <c r="G68" s="374"/>
      <c r="H68" s="374"/>
      <c r="I68" s="374"/>
      <c r="J68" s="374"/>
      <c r="K68" s="374"/>
      <c r="L68" s="374"/>
      <c r="M68" s="374"/>
      <c r="N68" s="374"/>
      <c r="O68" s="374"/>
      <c r="P68" s="374"/>
      <c r="Q68" s="374"/>
      <c r="R68" s="374"/>
      <c r="S68" s="374"/>
      <c r="T68" s="374"/>
      <c r="U68" s="374"/>
    </row>
    <row r="69" spans="1:21" x14ac:dyDescent="0.25">
      <c r="A69" s="374"/>
      <c r="B69" s="374"/>
      <c r="C69" s="374"/>
      <c r="D69" s="374"/>
      <c r="E69" s="374"/>
      <c r="F69" s="374"/>
      <c r="G69" s="374"/>
      <c r="H69" s="374"/>
      <c r="I69" s="374"/>
      <c r="J69" s="374"/>
      <c r="K69" s="374"/>
      <c r="L69" s="374"/>
      <c r="M69" s="374"/>
      <c r="N69" s="374"/>
      <c r="O69" s="374"/>
      <c r="P69" s="374"/>
      <c r="Q69" s="374"/>
      <c r="R69" s="374"/>
      <c r="S69" s="374"/>
      <c r="T69" s="374"/>
      <c r="U69" s="374"/>
    </row>
    <row r="70" spans="1:21" x14ac:dyDescent="0.25">
      <c r="A70" s="374"/>
      <c r="B70" s="374"/>
      <c r="C70" s="374"/>
      <c r="D70" s="374"/>
      <c r="E70" s="374"/>
      <c r="F70" s="374"/>
      <c r="G70" s="374"/>
      <c r="H70" s="374"/>
      <c r="I70" s="374"/>
      <c r="J70" s="374"/>
      <c r="K70" s="374"/>
      <c r="L70" s="374"/>
      <c r="M70" s="374"/>
      <c r="N70" s="374"/>
      <c r="O70" s="374"/>
      <c r="P70" s="374"/>
      <c r="Q70" s="374"/>
      <c r="R70" s="374"/>
      <c r="S70" s="374"/>
      <c r="T70" s="374"/>
      <c r="U70" s="374"/>
    </row>
    <row r="71" spans="1:21" x14ac:dyDescent="0.25">
      <c r="A71" s="374"/>
      <c r="B71" s="374"/>
      <c r="C71" s="374"/>
      <c r="D71" s="374"/>
      <c r="E71" s="374"/>
      <c r="F71" s="374"/>
      <c r="G71" s="374"/>
      <c r="H71" s="374"/>
      <c r="I71" s="374"/>
      <c r="J71" s="374"/>
      <c r="K71" s="374"/>
      <c r="L71" s="374"/>
      <c r="M71" s="374"/>
      <c r="N71" s="374"/>
      <c r="O71" s="374"/>
      <c r="P71" s="374"/>
      <c r="Q71" s="374"/>
      <c r="R71" s="374"/>
      <c r="S71" s="374"/>
      <c r="T71" s="374"/>
      <c r="U71" s="374"/>
    </row>
    <row r="72" spans="1:21" x14ac:dyDescent="0.25">
      <c r="A72" s="374"/>
      <c r="B72" s="374"/>
      <c r="C72" s="374"/>
      <c r="D72" s="374"/>
      <c r="E72" s="374"/>
      <c r="F72" s="374"/>
      <c r="G72" s="374"/>
      <c r="H72" s="374"/>
      <c r="I72" s="374"/>
      <c r="J72" s="374"/>
      <c r="K72" s="374"/>
      <c r="L72" s="374"/>
      <c r="M72" s="374"/>
      <c r="N72" s="374"/>
      <c r="O72" s="374"/>
      <c r="P72" s="374"/>
      <c r="Q72" s="374"/>
      <c r="R72" s="374"/>
      <c r="S72" s="374"/>
      <c r="T72" s="374"/>
      <c r="U72" s="374"/>
    </row>
    <row r="73" spans="1:21" x14ac:dyDescent="0.25">
      <c r="A73" s="374"/>
      <c r="B73" s="374"/>
      <c r="C73" s="374"/>
      <c r="D73" s="374"/>
      <c r="E73" s="374"/>
      <c r="F73" s="374"/>
      <c r="G73" s="374"/>
      <c r="H73" s="374"/>
      <c r="I73" s="374"/>
      <c r="J73" s="374"/>
      <c r="K73" s="374"/>
      <c r="L73" s="374"/>
      <c r="M73" s="374"/>
      <c r="N73" s="374"/>
      <c r="O73" s="374"/>
      <c r="P73" s="374"/>
      <c r="Q73" s="374"/>
      <c r="R73" s="374"/>
      <c r="S73" s="374"/>
      <c r="T73" s="374"/>
      <c r="U73" s="374"/>
    </row>
    <row r="74" spans="1:21" x14ac:dyDescent="0.25">
      <c r="A74" s="374"/>
      <c r="B74" s="374"/>
      <c r="C74" s="374"/>
      <c r="D74" s="374"/>
      <c r="E74" s="374"/>
      <c r="F74" s="374"/>
      <c r="G74" s="374"/>
      <c r="H74" s="374"/>
      <c r="I74" s="374"/>
      <c r="J74" s="374"/>
      <c r="K74" s="374"/>
      <c r="L74" s="374"/>
      <c r="M74" s="374"/>
      <c r="N74" s="374"/>
      <c r="O74" s="374"/>
      <c r="P74" s="374"/>
      <c r="Q74" s="374"/>
      <c r="R74" s="374"/>
      <c r="S74" s="374"/>
      <c r="T74" s="374"/>
      <c r="U74" s="374"/>
    </row>
    <row r="75" spans="1:21" x14ac:dyDescent="0.25">
      <c r="A75" s="374"/>
      <c r="B75" s="374"/>
      <c r="C75" s="374"/>
      <c r="D75" s="374"/>
      <c r="E75" s="374"/>
      <c r="F75" s="374"/>
      <c r="G75" s="374"/>
      <c r="H75" s="374"/>
      <c r="I75" s="374"/>
      <c r="J75" s="374"/>
      <c r="K75" s="374"/>
      <c r="L75" s="374"/>
      <c r="M75" s="374"/>
      <c r="N75" s="374"/>
      <c r="O75" s="374"/>
      <c r="P75" s="374"/>
      <c r="Q75" s="374"/>
      <c r="R75" s="374"/>
      <c r="S75" s="374"/>
      <c r="T75" s="374"/>
      <c r="U75" s="374"/>
    </row>
    <row r="76" spans="1:21" x14ac:dyDescent="0.25">
      <c r="A76" s="374"/>
      <c r="B76" s="374"/>
      <c r="C76" s="374"/>
      <c r="D76" s="374"/>
      <c r="E76" s="374"/>
      <c r="F76" s="374"/>
      <c r="G76" s="374"/>
      <c r="H76" s="374"/>
      <c r="I76" s="374"/>
      <c r="J76" s="374"/>
      <c r="K76" s="374"/>
      <c r="L76" s="374"/>
      <c r="M76" s="374"/>
      <c r="N76" s="374"/>
      <c r="O76" s="374"/>
      <c r="P76" s="374"/>
      <c r="Q76" s="374"/>
      <c r="R76" s="374"/>
      <c r="S76" s="374"/>
      <c r="T76" s="374"/>
      <c r="U76" s="374"/>
    </row>
    <row r="77" spans="1:21" x14ac:dyDescent="0.25">
      <c r="A77" s="374"/>
      <c r="B77" s="374"/>
      <c r="C77" s="374"/>
      <c r="D77" s="374"/>
      <c r="E77" s="374"/>
      <c r="F77" s="374"/>
      <c r="G77" s="374"/>
      <c r="H77" s="374"/>
      <c r="I77" s="374"/>
      <c r="J77" s="374"/>
      <c r="K77" s="374"/>
      <c r="L77" s="374"/>
      <c r="M77" s="374"/>
      <c r="N77" s="374"/>
      <c r="O77" s="374"/>
      <c r="P77" s="374"/>
      <c r="Q77" s="374"/>
      <c r="R77" s="374"/>
      <c r="S77" s="374"/>
      <c r="T77" s="374"/>
      <c r="U77" s="374"/>
    </row>
    <row r="78" spans="1:21" x14ac:dyDescent="0.25">
      <c r="A78" s="374"/>
      <c r="B78" s="374"/>
      <c r="C78" s="374"/>
      <c r="D78" s="374"/>
      <c r="E78" s="374"/>
      <c r="F78" s="374"/>
      <c r="G78" s="374"/>
      <c r="H78" s="374"/>
      <c r="I78" s="374"/>
      <c r="J78" s="374"/>
      <c r="K78" s="374"/>
      <c r="L78" s="374"/>
      <c r="M78" s="374"/>
      <c r="N78" s="374"/>
      <c r="O78" s="374"/>
      <c r="P78" s="374"/>
      <c r="Q78" s="374"/>
      <c r="R78" s="374"/>
      <c r="S78" s="374"/>
      <c r="T78" s="374"/>
      <c r="U78" s="374"/>
    </row>
    <row r="79" spans="1:21" x14ac:dyDescent="0.25">
      <c r="A79" s="374"/>
      <c r="B79" s="374"/>
      <c r="C79" s="374"/>
      <c r="D79" s="374"/>
      <c r="E79" s="374"/>
      <c r="F79" s="374"/>
      <c r="G79" s="374"/>
      <c r="H79" s="374"/>
      <c r="I79" s="374"/>
      <c r="J79" s="374"/>
      <c r="K79" s="374"/>
      <c r="L79" s="374"/>
      <c r="M79" s="374"/>
      <c r="N79" s="374"/>
      <c r="O79" s="374"/>
      <c r="P79" s="374"/>
      <c r="Q79" s="374"/>
      <c r="R79" s="374"/>
      <c r="S79" s="374"/>
      <c r="T79" s="374"/>
      <c r="U79" s="374"/>
    </row>
    <row r="80" spans="1:21" x14ac:dyDescent="0.25">
      <c r="A80" s="374"/>
      <c r="B80" s="374"/>
      <c r="C80" s="374"/>
      <c r="D80" s="374"/>
      <c r="E80" s="374"/>
      <c r="F80" s="374"/>
      <c r="G80" s="374"/>
      <c r="H80" s="374"/>
      <c r="I80" s="374"/>
      <c r="J80" s="374"/>
      <c r="K80" s="374"/>
      <c r="L80" s="374"/>
      <c r="M80" s="374"/>
      <c r="N80" s="374"/>
      <c r="O80" s="374"/>
      <c r="P80" s="374"/>
      <c r="Q80" s="374"/>
      <c r="R80" s="374"/>
      <c r="S80" s="374"/>
      <c r="T80" s="374"/>
      <c r="U80" s="374"/>
    </row>
    <row r="81" spans="1:21" x14ac:dyDescent="0.25">
      <c r="A81" s="374"/>
      <c r="B81" s="374"/>
      <c r="C81" s="374"/>
      <c r="D81" s="374"/>
      <c r="E81" s="374"/>
      <c r="F81" s="374"/>
      <c r="G81" s="374"/>
      <c r="H81" s="374"/>
      <c r="I81" s="374"/>
      <c r="J81" s="374"/>
      <c r="K81" s="374"/>
      <c r="L81" s="374"/>
      <c r="M81" s="374"/>
      <c r="N81" s="374"/>
      <c r="O81" s="374"/>
      <c r="P81" s="374"/>
      <c r="Q81" s="374"/>
      <c r="R81" s="374"/>
      <c r="S81" s="374"/>
      <c r="T81" s="374"/>
      <c r="U81" s="374"/>
    </row>
    <row r="82" spans="1:21" x14ac:dyDescent="0.25">
      <c r="A82" s="374"/>
      <c r="B82" s="374"/>
      <c r="C82" s="374"/>
      <c r="D82" s="374"/>
      <c r="E82" s="374"/>
      <c r="F82" s="374"/>
      <c r="G82" s="374"/>
      <c r="H82" s="374"/>
      <c r="I82" s="374"/>
      <c r="J82" s="374"/>
      <c r="K82" s="374"/>
      <c r="L82" s="374"/>
      <c r="M82" s="374"/>
      <c r="N82" s="374"/>
      <c r="O82" s="374"/>
      <c r="P82" s="374"/>
      <c r="Q82" s="374"/>
      <c r="R82" s="374"/>
      <c r="S82" s="374"/>
      <c r="T82" s="374"/>
      <c r="U82" s="374"/>
    </row>
    <row r="83" spans="1:21" x14ac:dyDescent="0.25">
      <c r="A83" s="374"/>
      <c r="B83" s="374"/>
      <c r="C83" s="374"/>
      <c r="D83" s="374"/>
      <c r="E83" s="374"/>
      <c r="F83" s="374"/>
      <c r="G83" s="374"/>
      <c r="H83" s="374"/>
      <c r="I83" s="374"/>
      <c r="J83" s="374"/>
      <c r="K83" s="374"/>
      <c r="L83" s="374"/>
      <c r="M83" s="374"/>
      <c r="N83" s="374"/>
      <c r="O83" s="374"/>
      <c r="P83" s="374"/>
      <c r="Q83" s="374"/>
      <c r="R83" s="374"/>
      <c r="S83" s="374"/>
      <c r="T83" s="374"/>
      <c r="U83" s="374"/>
    </row>
    <row r="84" spans="1:21" x14ac:dyDescent="0.25">
      <c r="A84" s="374"/>
      <c r="B84" s="374"/>
      <c r="C84" s="374"/>
      <c r="D84" s="374"/>
      <c r="E84" s="374"/>
      <c r="F84" s="374"/>
      <c r="G84" s="374"/>
      <c r="H84" s="374"/>
      <c r="I84" s="374"/>
      <c r="J84" s="374"/>
      <c r="K84" s="374"/>
      <c r="L84" s="374"/>
      <c r="M84" s="374"/>
      <c r="N84" s="374"/>
      <c r="O84" s="374"/>
      <c r="P84" s="374"/>
      <c r="Q84" s="374"/>
      <c r="R84" s="374"/>
      <c r="S84" s="374"/>
      <c r="T84" s="374"/>
      <c r="U84" s="374"/>
    </row>
    <row r="85" spans="1:21" x14ac:dyDescent="0.25">
      <c r="A85" s="374"/>
      <c r="B85" s="374"/>
      <c r="C85" s="374"/>
      <c r="D85" s="374"/>
      <c r="E85" s="374"/>
      <c r="F85" s="374"/>
      <c r="G85" s="374"/>
      <c r="H85" s="374"/>
      <c r="I85" s="374"/>
      <c r="J85" s="374"/>
      <c r="K85" s="374"/>
      <c r="L85" s="374"/>
      <c r="M85" s="374"/>
      <c r="N85" s="374"/>
      <c r="O85" s="374"/>
      <c r="P85" s="374"/>
      <c r="Q85" s="374"/>
      <c r="R85" s="374"/>
      <c r="S85" s="374"/>
      <c r="T85" s="374"/>
      <c r="U85" s="374"/>
    </row>
    <row r="86" spans="1:21" x14ac:dyDescent="0.25">
      <c r="A86" s="374"/>
      <c r="B86" s="374"/>
      <c r="C86" s="374"/>
      <c r="D86" s="374"/>
      <c r="E86" s="374"/>
      <c r="F86" s="374"/>
      <c r="G86" s="374"/>
      <c r="H86" s="374"/>
      <c r="I86" s="374"/>
      <c r="J86" s="374"/>
      <c r="K86" s="374"/>
      <c r="L86" s="374"/>
      <c r="M86" s="374"/>
      <c r="N86" s="374"/>
      <c r="O86" s="374"/>
      <c r="P86" s="374"/>
      <c r="Q86" s="374"/>
      <c r="R86" s="374"/>
      <c r="S86" s="374"/>
      <c r="T86" s="374"/>
      <c r="U86" s="374"/>
    </row>
    <row r="87" spans="1:21" x14ac:dyDescent="0.25">
      <c r="A87" s="374"/>
      <c r="B87" s="374"/>
      <c r="C87" s="374"/>
      <c r="D87" s="374"/>
      <c r="E87" s="374"/>
      <c r="F87" s="374"/>
      <c r="G87" s="374"/>
      <c r="H87" s="374"/>
      <c r="I87" s="374"/>
      <c r="J87" s="374"/>
      <c r="K87" s="374"/>
      <c r="L87" s="374"/>
      <c r="M87" s="374"/>
      <c r="N87" s="374"/>
      <c r="O87" s="374"/>
      <c r="P87" s="374"/>
      <c r="Q87" s="374"/>
      <c r="R87" s="374"/>
      <c r="S87" s="374"/>
      <c r="T87" s="374"/>
      <c r="U87" s="374"/>
    </row>
    <row r="88" spans="1:21" x14ac:dyDescent="0.25">
      <c r="A88" s="374"/>
      <c r="B88" s="374"/>
      <c r="C88" s="374"/>
      <c r="D88" s="374"/>
      <c r="E88" s="374"/>
      <c r="F88" s="374"/>
      <c r="G88" s="374"/>
      <c r="H88" s="374"/>
      <c r="I88" s="374"/>
      <c r="J88" s="374"/>
      <c r="K88" s="374"/>
      <c r="L88" s="374"/>
      <c r="M88" s="374"/>
      <c r="N88" s="374"/>
      <c r="O88" s="374"/>
      <c r="P88" s="374"/>
      <c r="Q88" s="374"/>
      <c r="R88" s="374"/>
      <c r="S88" s="374"/>
      <c r="T88" s="374"/>
      <c r="U88" s="374"/>
    </row>
    <row r="89" spans="1:21" x14ac:dyDescent="0.25">
      <c r="A89" s="374"/>
      <c r="B89" s="374"/>
      <c r="C89" s="374"/>
      <c r="D89" s="374"/>
      <c r="E89" s="374"/>
      <c r="F89" s="374"/>
      <c r="G89" s="374"/>
      <c r="H89" s="374"/>
      <c r="I89" s="374"/>
      <c r="J89" s="374"/>
      <c r="K89" s="374"/>
      <c r="L89" s="374"/>
      <c r="M89" s="374"/>
      <c r="N89" s="374"/>
      <c r="O89" s="374"/>
      <c r="P89" s="374"/>
      <c r="Q89" s="374"/>
      <c r="R89" s="374"/>
      <c r="S89" s="374"/>
      <c r="T89" s="374"/>
      <c r="U89" s="374"/>
    </row>
    <row r="90" spans="1:21" x14ac:dyDescent="0.25">
      <c r="A90" s="374"/>
      <c r="B90" s="374"/>
      <c r="C90" s="374"/>
      <c r="D90" s="374"/>
      <c r="E90" s="374"/>
      <c r="F90" s="374"/>
      <c r="G90" s="374"/>
      <c r="H90" s="374"/>
      <c r="I90" s="374"/>
      <c r="J90" s="374"/>
      <c r="K90" s="374"/>
      <c r="L90" s="374"/>
      <c r="M90" s="374"/>
      <c r="N90" s="374"/>
      <c r="O90" s="374"/>
      <c r="P90" s="374"/>
      <c r="Q90" s="374"/>
      <c r="R90" s="374"/>
      <c r="S90" s="374"/>
      <c r="T90" s="374"/>
      <c r="U90" s="374"/>
    </row>
    <row r="91" spans="1:21" x14ac:dyDescent="0.25">
      <c r="A91" s="374"/>
      <c r="B91" s="374"/>
      <c r="C91" s="374"/>
      <c r="D91" s="374"/>
      <c r="E91" s="374"/>
      <c r="F91" s="374"/>
      <c r="G91" s="374"/>
      <c r="H91" s="374"/>
      <c r="I91" s="374"/>
      <c r="J91" s="374"/>
      <c r="K91" s="374"/>
      <c r="L91" s="374"/>
      <c r="M91" s="374"/>
      <c r="N91" s="374"/>
      <c r="O91" s="374"/>
      <c r="P91" s="374"/>
      <c r="Q91" s="374"/>
      <c r="R91" s="374"/>
      <c r="S91" s="374"/>
      <c r="T91" s="374"/>
      <c r="U91" s="374"/>
    </row>
    <row r="92" spans="1:21" x14ac:dyDescent="0.25">
      <c r="A92" s="374"/>
      <c r="B92" s="374"/>
      <c r="C92" s="374"/>
      <c r="D92" s="374"/>
      <c r="E92" s="374"/>
      <c r="F92" s="374"/>
      <c r="G92" s="374"/>
      <c r="H92" s="374"/>
      <c r="I92" s="374"/>
      <c r="J92" s="374"/>
      <c r="K92" s="374"/>
      <c r="L92" s="374"/>
      <c r="M92" s="374"/>
      <c r="N92" s="374"/>
      <c r="O92" s="374"/>
      <c r="P92" s="374"/>
      <c r="Q92" s="374"/>
      <c r="R92" s="374"/>
      <c r="S92" s="374"/>
      <c r="T92" s="374"/>
      <c r="U92" s="374"/>
    </row>
    <row r="93" spans="1:21" x14ac:dyDescent="0.25">
      <c r="A93" s="374"/>
      <c r="B93" s="374"/>
      <c r="C93" s="374"/>
      <c r="D93" s="374"/>
      <c r="E93" s="374"/>
      <c r="F93" s="374"/>
      <c r="G93" s="374"/>
      <c r="H93" s="374"/>
      <c r="I93" s="374"/>
      <c r="J93" s="374"/>
      <c r="K93" s="374"/>
      <c r="L93" s="374"/>
      <c r="M93" s="374"/>
      <c r="N93" s="374"/>
      <c r="O93" s="374"/>
      <c r="P93" s="374"/>
      <c r="Q93" s="374"/>
      <c r="R93" s="374"/>
      <c r="S93" s="374"/>
      <c r="T93" s="374"/>
      <c r="U93" s="374"/>
    </row>
    <row r="94" spans="1:21" x14ac:dyDescent="0.25">
      <c r="A94" s="374"/>
      <c r="B94" s="374"/>
      <c r="C94" s="374"/>
      <c r="D94" s="374"/>
      <c r="E94" s="374"/>
      <c r="F94" s="374"/>
      <c r="G94" s="374"/>
      <c r="H94" s="374"/>
      <c r="I94" s="374"/>
      <c r="J94" s="374"/>
      <c r="K94" s="374"/>
      <c r="L94" s="374"/>
      <c r="M94" s="374"/>
      <c r="N94" s="374"/>
      <c r="O94" s="374"/>
      <c r="P94" s="374"/>
      <c r="Q94" s="374"/>
      <c r="R94" s="374"/>
      <c r="S94" s="374"/>
      <c r="T94" s="374"/>
      <c r="U94" s="374"/>
    </row>
    <row r="95" spans="1:21" x14ac:dyDescent="0.25">
      <c r="A95" s="374"/>
      <c r="B95" s="374"/>
      <c r="C95" s="374"/>
      <c r="D95" s="374"/>
      <c r="E95" s="374"/>
      <c r="F95" s="374"/>
      <c r="G95" s="374"/>
      <c r="H95" s="374"/>
      <c r="I95" s="374"/>
      <c r="J95" s="374"/>
      <c r="K95" s="374"/>
      <c r="L95" s="374"/>
      <c r="M95" s="374"/>
      <c r="N95" s="374"/>
      <c r="O95" s="374"/>
      <c r="P95" s="374"/>
      <c r="Q95" s="374"/>
      <c r="R95" s="374"/>
      <c r="S95" s="374"/>
      <c r="T95" s="374"/>
      <c r="U95" s="374"/>
    </row>
    <row r="96" spans="1:21" x14ac:dyDescent="0.25">
      <c r="A96" s="374"/>
      <c r="B96" s="374"/>
      <c r="C96" s="374"/>
      <c r="D96" s="374"/>
      <c r="E96" s="374"/>
      <c r="F96" s="374"/>
      <c r="G96" s="374"/>
      <c r="H96" s="374"/>
      <c r="I96" s="374"/>
      <c r="J96" s="374"/>
      <c r="K96" s="374"/>
      <c r="L96" s="374"/>
      <c r="M96" s="374"/>
      <c r="N96" s="374"/>
      <c r="O96" s="374"/>
      <c r="P96" s="374"/>
      <c r="Q96" s="374"/>
      <c r="R96" s="374"/>
      <c r="S96" s="374"/>
      <c r="T96" s="374"/>
      <c r="U96" s="374"/>
    </row>
    <row r="97" spans="1:21" x14ac:dyDescent="0.25">
      <c r="A97" s="374"/>
      <c r="B97" s="374"/>
      <c r="C97" s="374"/>
      <c r="D97" s="374"/>
      <c r="E97" s="374"/>
      <c r="F97" s="374"/>
      <c r="G97" s="374"/>
      <c r="H97" s="374"/>
      <c r="I97" s="374"/>
      <c r="J97" s="374"/>
      <c r="K97" s="374"/>
      <c r="L97" s="374"/>
      <c r="M97" s="374"/>
      <c r="N97" s="374"/>
      <c r="O97" s="374"/>
      <c r="P97" s="374"/>
      <c r="Q97" s="374"/>
      <c r="R97" s="374"/>
      <c r="S97" s="374"/>
      <c r="T97" s="374"/>
      <c r="U97" s="374"/>
    </row>
    <row r="98" spans="1:21" x14ac:dyDescent="0.25">
      <c r="A98" s="374"/>
      <c r="B98" s="374"/>
      <c r="C98" s="374"/>
      <c r="D98" s="374"/>
      <c r="E98" s="374"/>
      <c r="F98" s="374"/>
      <c r="G98" s="374"/>
      <c r="H98" s="374"/>
      <c r="I98" s="374"/>
      <c r="J98" s="374"/>
      <c r="K98" s="374"/>
      <c r="L98" s="374"/>
      <c r="M98" s="374"/>
      <c r="N98" s="374"/>
      <c r="O98" s="374"/>
      <c r="P98" s="374"/>
      <c r="Q98" s="374"/>
      <c r="R98" s="374"/>
      <c r="S98" s="374"/>
      <c r="T98" s="374"/>
      <c r="U98" s="374"/>
    </row>
    <row r="99" spans="1:21" x14ac:dyDescent="0.25">
      <c r="A99" s="374"/>
      <c r="B99" s="374"/>
      <c r="C99" s="374"/>
      <c r="D99" s="374"/>
      <c r="E99" s="374"/>
      <c r="F99" s="374"/>
      <c r="G99" s="374"/>
      <c r="H99" s="374"/>
      <c r="I99" s="374"/>
      <c r="J99" s="374"/>
      <c r="K99" s="374"/>
      <c r="L99" s="374"/>
      <c r="M99" s="374"/>
      <c r="N99" s="374"/>
      <c r="O99" s="374"/>
      <c r="P99" s="374"/>
      <c r="Q99" s="374"/>
      <c r="R99" s="374"/>
      <c r="S99" s="374"/>
      <c r="T99" s="374"/>
      <c r="U99" s="374"/>
    </row>
    <row r="100" spans="1:21" x14ac:dyDescent="0.25">
      <c r="A100" s="374"/>
      <c r="B100" s="374"/>
      <c r="C100" s="374"/>
      <c r="D100" s="374"/>
      <c r="E100" s="374"/>
      <c r="F100" s="374"/>
      <c r="G100" s="374"/>
      <c r="H100" s="374"/>
      <c r="I100" s="374"/>
      <c r="J100" s="374"/>
      <c r="K100" s="374"/>
      <c r="L100" s="374"/>
      <c r="M100" s="374"/>
      <c r="N100" s="374"/>
      <c r="O100" s="374"/>
      <c r="P100" s="374"/>
      <c r="Q100" s="374"/>
      <c r="R100" s="374"/>
      <c r="S100" s="374"/>
      <c r="T100" s="374"/>
      <c r="U100" s="374"/>
    </row>
    <row r="101" spans="1:21" x14ac:dyDescent="0.25">
      <c r="A101" s="374"/>
      <c r="B101" s="374"/>
      <c r="C101" s="374"/>
      <c r="D101" s="374"/>
      <c r="E101" s="374"/>
      <c r="F101" s="374"/>
      <c r="G101" s="374"/>
      <c r="H101" s="374"/>
      <c r="I101" s="374"/>
      <c r="J101" s="374"/>
      <c r="K101" s="374"/>
      <c r="L101" s="374"/>
      <c r="M101" s="374"/>
      <c r="N101" s="374"/>
      <c r="O101" s="374"/>
      <c r="P101" s="374"/>
      <c r="Q101" s="374"/>
      <c r="R101" s="374"/>
      <c r="S101" s="374"/>
      <c r="T101" s="374"/>
      <c r="U101" s="374"/>
    </row>
    <row r="102" spans="1:21" x14ac:dyDescent="0.25">
      <c r="A102" s="374"/>
      <c r="B102" s="374"/>
      <c r="C102" s="374"/>
      <c r="D102" s="374"/>
      <c r="E102" s="374"/>
      <c r="F102" s="374"/>
      <c r="G102" s="374"/>
      <c r="H102" s="374"/>
      <c r="I102" s="374"/>
      <c r="J102" s="374"/>
      <c r="K102" s="374"/>
      <c r="L102" s="374"/>
      <c r="M102" s="374"/>
      <c r="N102" s="374"/>
      <c r="O102" s="374"/>
      <c r="P102" s="374"/>
      <c r="Q102" s="374"/>
      <c r="R102" s="374"/>
      <c r="S102" s="374"/>
      <c r="T102" s="374"/>
      <c r="U102" s="374"/>
    </row>
    <row r="103" spans="1:21" x14ac:dyDescent="0.25">
      <c r="A103" s="374"/>
      <c r="B103" s="374"/>
      <c r="C103" s="374"/>
      <c r="D103" s="374"/>
      <c r="E103" s="374"/>
      <c r="F103" s="374"/>
      <c r="G103" s="374"/>
      <c r="H103" s="374"/>
      <c r="I103" s="374"/>
      <c r="J103" s="374"/>
      <c r="K103" s="374"/>
      <c r="L103" s="374"/>
      <c r="M103" s="374"/>
      <c r="N103" s="374"/>
      <c r="O103" s="374"/>
      <c r="P103" s="374"/>
      <c r="Q103" s="374"/>
      <c r="R103" s="374"/>
      <c r="S103" s="374"/>
      <c r="T103" s="374"/>
      <c r="U103" s="374"/>
    </row>
    <row r="104" spans="1:21" x14ac:dyDescent="0.25">
      <c r="A104" s="374"/>
      <c r="B104" s="374"/>
      <c r="C104" s="374"/>
      <c r="D104" s="374"/>
      <c r="E104" s="374"/>
      <c r="F104" s="374"/>
      <c r="G104" s="374"/>
      <c r="H104" s="374"/>
      <c r="I104" s="374"/>
      <c r="J104" s="374"/>
      <c r="K104" s="374"/>
      <c r="L104" s="374"/>
      <c r="M104" s="374"/>
      <c r="N104" s="374"/>
      <c r="O104" s="374"/>
      <c r="P104" s="374"/>
      <c r="Q104" s="374"/>
      <c r="R104" s="374"/>
      <c r="S104" s="374"/>
      <c r="T104" s="374"/>
      <c r="U104" s="374"/>
    </row>
    <row r="105" spans="1:21" x14ac:dyDescent="0.25">
      <c r="A105" s="374"/>
      <c r="B105" s="374"/>
      <c r="C105" s="374"/>
      <c r="D105" s="374"/>
      <c r="E105" s="374"/>
      <c r="F105" s="374"/>
      <c r="G105" s="374"/>
      <c r="H105" s="374"/>
      <c r="I105" s="374"/>
      <c r="J105" s="374"/>
      <c r="K105" s="374"/>
      <c r="L105" s="374"/>
      <c r="M105" s="374"/>
      <c r="N105" s="374"/>
      <c r="O105" s="374"/>
      <c r="P105" s="374"/>
      <c r="Q105" s="374"/>
      <c r="R105" s="374"/>
      <c r="S105" s="374"/>
      <c r="T105" s="374"/>
      <c r="U105" s="374"/>
    </row>
    <row r="106" spans="1:21" x14ac:dyDescent="0.25">
      <c r="A106" s="374"/>
      <c r="B106" s="374"/>
      <c r="C106" s="374"/>
      <c r="D106" s="374"/>
      <c r="E106" s="374"/>
      <c r="F106" s="374"/>
      <c r="G106" s="374"/>
      <c r="H106" s="374"/>
      <c r="I106" s="374"/>
      <c r="J106" s="374"/>
      <c r="K106" s="374"/>
      <c r="L106" s="374"/>
      <c r="M106" s="374"/>
      <c r="N106" s="374"/>
      <c r="O106" s="374"/>
      <c r="P106" s="374"/>
      <c r="Q106" s="374"/>
      <c r="R106" s="374"/>
      <c r="S106" s="374"/>
      <c r="T106" s="374"/>
      <c r="U106" s="374"/>
    </row>
    <row r="107" spans="1:21" x14ac:dyDescent="0.25">
      <c r="A107" s="374"/>
      <c r="B107" s="374"/>
      <c r="C107" s="374"/>
      <c r="D107" s="374"/>
      <c r="E107" s="374"/>
      <c r="F107" s="374"/>
      <c r="G107" s="374"/>
      <c r="H107" s="374"/>
      <c r="I107" s="374"/>
      <c r="J107" s="374"/>
      <c r="K107" s="374"/>
      <c r="L107" s="374"/>
      <c r="M107" s="374"/>
      <c r="N107" s="374"/>
      <c r="O107" s="374"/>
      <c r="P107" s="374"/>
      <c r="Q107" s="374"/>
      <c r="R107" s="374"/>
      <c r="S107" s="374"/>
      <c r="T107" s="374"/>
      <c r="U107" s="374"/>
    </row>
    <row r="108" spans="1:21" x14ac:dyDescent="0.25">
      <c r="A108" s="374"/>
      <c r="B108" s="374"/>
      <c r="C108" s="374"/>
      <c r="D108" s="374"/>
      <c r="E108" s="374"/>
      <c r="F108" s="374"/>
      <c r="G108" s="374"/>
      <c r="H108" s="374"/>
      <c r="I108" s="374"/>
      <c r="J108" s="374"/>
      <c r="K108" s="374"/>
      <c r="L108" s="374"/>
      <c r="M108" s="374"/>
      <c r="N108" s="374"/>
      <c r="O108" s="374"/>
      <c r="P108" s="374"/>
      <c r="Q108" s="374"/>
      <c r="R108" s="374"/>
      <c r="S108" s="374"/>
      <c r="T108" s="374"/>
      <c r="U108" s="374"/>
    </row>
    <row r="109" spans="1:21" x14ac:dyDescent="0.25">
      <c r="A109" s="374"/>
      <c r="B109" s="374"/>
      <c r="C109" s="374"/>
      <c r="D109" s="374"/>
      <c r="E109" s="374"/>
      <c r="F109" s="374"/>
      <c r="G109" s="374"/>
      <c r="H109" s="374"/>
      <c r="I109" s="374"/>
      <c r="J109" s="374"/>
      <c r="K109" s="374"/>
      <c r="L109" s="374"/>
      <c r="M109" s="374"/>
      <c r="N109" s="374"/>
      <c r="O109" s="374"/>
      <c r="P109" s="374"/>
      <c r="Q109" s="374"/>
      <c r="R109" s="374"/>
      <c r="S109" s="374"/>
      <c r="T109" s="374"/>
      <c r="U109" s="374"/>
    </row>
    <row r="110" spans="1:21" x14ac:dyDescent="0.25">
      <c r="A110" s="374"/>
      <c r="B110" s="374"/>
      <c r="C110" s="374"/>
      <c r="D110" s="374"/>
      <c r="E110" s="374"/>
      <c r="F110" s="374"/>
      <c r="G110" s="374"/>
      <c r="H110" s="374"/>
      <c r="I110" s="374"/>
      <c r="J110" s="374"/>
      <c r="K110" s="374"/>
      <c r="L110" s="374"/>
      <c r="M110" s="374"/>
      <c r="N110" s="374"/>
      <c r="O110" s="374"/>
      <c r="P110" s="374"/>
      <c r="Q110" s="374"/>
      <c r="R110" s="374"/>
      <c r="S110" s="374"/>
      <c r="T110" s="374"/>
      <c r="U110" s="374"/>
    </row>
    <row r="111" spans="1:21" x14ac:dyDescent="0.25">
      <c r="A111" s="374"/>
      <c r="B111" s="374"/>
      <c r="C111" s="374"/>
      <c r="D111" s="374"/>
      <c r="E111" s="374"/>
      <c r="F111" s="374"/>
      <c r="G111" s="374"/>
      <c r="H111" s="374"/>
      <c r="I111" s="374"/>
      <c r="J111" s="374"/>
      <c r="K111" s="374"/>
      <c r="L111" s="374"/>
      <c r="M111" s="374"/>
      <c r="N111" s="374"/>
      <c r="O111" s="374"/>
      <c r="P111" s="374"/>
      <c r="Q111" s="374"/>
      <c r="R111" s="374"/>
      <c r="S111" s="374"/>
      <c r="T111" s="374"/>
      <c r="U111" s="374"/>
    </row>
    <row r="112" spans="1:21" x14ac:dyDescent="0.25">
      <c r="A112" s="374"/>
      <c r="B112" s="374"/>
      <c r="C112" s="374"/>
      <c r="D112" s="374"/>
      <c r="E112" s="374"/>
      <c r="F112" s="374"/>
      <c r="G112" s="374"/>
      <c r="H112" s="374"/>
      <c r="I112" s="374"/>
      <c r="J112" s="374"/>
      <c r="K112" s="374"/>
      <c r="L112" s="374"/>
      <c r="M112" s="374"/>
      <c r="N112" s="374"/>
      <c r="O112" s="374"/>
      <c r="P112" s="374"/>
      <c r="Q112" s="374"/>
      <c r="R112" s="374"/>
      <c r="S112" s="374"/>
      <c r="T112" s="374"/>
      <c r="U112" s="374"/>
    </row>
    <row r="113" spans="1:21" x14ac:dyDescent="0.25">
      <c r="A113" s="374"/>
      <c r="B113" s="374"/>
      <c r="C113" s="374"/>
      <c r="D113" s="374"/>
      <c r="E113" s="374"/>
      <c r="F113" s="374"/>
      <c r="G113" s="374"/>
      <c r="H113" s="374"/>
      <c r="I113" s="374"/>
      <c r="J113" s="374"/>
      <c r="K113" s="374"/>
      <c r="L113" s="374"/>
      <c r="M113" s="374"/>
      <c r="N113" s="374"/>
      <c r="O113" s="374"/>
      <c r="P113" s="374"/>
      <c r="Q113" s="374"/>
      <c r="R113" s="374"/>
      <c r="S113" s="374"/>
      <c r="T113" s="374"/>
      <c r="U113" s="374"/>
    </row>
    <row r="114" spans="1:21" x14ac:dyDescent="0.25">
      <c r="A114" s="374"/>
      <c r="B114" s="374"/>
      <c r="C114" s="374"/>
      <c r="D114" s="374"/>
      <c r="E114" s="374"/>
      <c r="F114" s="374"/>
      <c r="G114" s="374"/>
      <c r="H114" s="374"/>
      <c r="I114" s="374"/>
      <c r="J114" s="374"/>
      <c r="K114" s="374"/>
      <c r="L114" s="374"/>
      <c r="M114" s="374"/>
      <c r="N114" s="374"/>
      <c r="O114" s="374"/>
      <c r="P114" s="374"/>
      <c r="Q114" s="374"/>
      <c r="R114" s="374"/>
      <c r="S114" s="374"/>
      <c r="T114" s="374"/>
      <c r="U114" s="374"/>
    </row>
    <row r="115" spans="1:21" x14ac:dyDescent="0.25">
      <c r="A115" s="374"/>
      <c r="B115" s="374"/>
      <c r="C115" s="374"/>
      <c r="D115" s="374"/>
      <c r="E115" s="374"/>
      <c r="F115" s="374"/>
      <c r="G115" s="374"/>
      <c r="H115" s="374"/>
      <c r="I115" s="374"/>
      <c r="J115" s="374"/>
      <c r="K115" s="374"/>
      <c r="L115" s="374"/>
      <c r="M115" s="374"/>
      <c r="N115" s="374"/>
      <c r="O115" s="374"/>
      <c r="P115" s="374"/>
      <c r="Q115" s="374"/>
      <c r="R115" s="374"/>
      <c r="S115" s="374"/>
      <c r="T115" s="374"/>
      <c r="U115" s="374"/>
    </row>
    <row r="116" spans="1:21" x14ac:dyDescent="0.25">
      <c r="A116" s="374"/>
      <c r="B116" s="374"/>
      <c r="C116" s="374"/>
      <c r="D116" s="374"/>
      <c r="E116" s="374"/>
      <c r="F116" s="374"/>
      <c r="G116" s="374"/>
      <c r="H116" s="374"/>
      <c r="I116" s="374"/>
      <c r="J116" s="374"/>
      <c r="K116" s="374"/>
      <c r="L116" s="374"/>
      <c r="M116" s="374"/>
      <c r="N116" s="374"/>
      <c r="O116" s="374"/>
      <c r="P116" s="374"/>
      <c r="Q116" s="374"/>
      <c r="R116" s="374"/>
      <c r="S116" s="374"/>
      <c r="T116" s="374"/>
      <c r="U116" s="374"/>
    </row>
    <row r="117" spans="1:21" x14ac:dyDescent="0.25">
      <c r="A117" s="374"/>
      <c r="B117" s="374"/>
      <c r="C117" s="374"/>
      <c r="D117" s="374"/>
      <c r="E117" s="374"/>
      <c r="F117" s="374"/>
      <c r="G117" s="374"/>
      <c r="H117" s="374"/>
      <c r="I117" s="374"/>
      <c r="J117" s="374"/>
      <c r="K117" s="374"/>
      <c r="L117" s="374"/>
      <c r="M117" s="374"/>
      <c r="N117" s="374"/>
      <c r="O117" s="374"/>
      <c r="P117" s="374"/>
      <c r="Q117" s="374"/>
      <c r="R117" s="374"/>
      <c r="S117" s="374"/>
      <c r="T117" s="374"/>
      <c r="U117" s="374"/>
    </row>
    <row r="118" spans="1:21" x14ac:dyDescent="0.25">
      <c r="A118" s="374"/>
      <c r="B118" s="374"/>
      <c r="C118" s="374"/>
      <c r="D118" s="374"/>
      <c r="E118" s="374"/>
      <c r="F118" s="374"/>
      <c r="G118" s="374"/>
      <c r="H118" s="374"/>
      <c r="I118" s="374"/>
      <c r="J118" s="374"/>
      <c r="K118" s="374"/>
      <c r="L118" s="374"/>
      <c r="M118" s="374"/>
      <c r="N118" s="374"/>
      <c r="O118" s="374"/>
      <c r="P118" s="374"/>
      <c r="Q118" s="374"/>
      <c r="R118" s="374"/>
      <c r="S118" s="374"/>
      <c r="T118" s="374"/>
      <c r="U118" s="374"/>
    </row>
    <row r="119" spans="1:21" x14ac:dyDescent="0.25">
      <c r="A119" s="374"/>
      <c r="B119" s="374"/>
      <c r="C119" s="374"/>
      <c r="D119" s="374"/>
      <c r="E119" s="374"/>
      <c r="F119" s="374"/>
      <c r="G119" s="374"/>
      <c r="H119" s="374"/>
      <c r="I119" s="374"/>
      <c r="J119" s="374"/>
      <c r="K119" s="374"/>
      <c r="L119" s="374"/>
      <c r="M119" s="374"/>
      <c r="N119" s="374"/>
      <c r="O119" s="374"/>
      <c r="P119" s="374"/>
      <c r="Q119" s="374"/>
      <c r="R119" s="374"/>
      <c r="S119" s="374"/>
      <c r="T119" s="374"/>
      <c r="U119" s="374"/>
    </row>
    <row r="120" spans="1:21" x14ac:dyDescent="0.25">
      <c r="A120" s="374"/>
      <c r="B120" s="374"/>
      <c r="C120" s="374"/>
      <c r="D120" s="374"/>
      <c r="E120" s="374"/>
      <c r="F120" s="374"/>
      <c r="G120" s="374"/>
      <c r="H120" s="374"/>
      <c r="I120" s="374"/>
      <c r="J120" s="374"/>
      <c r="K120" s="374"/>
      <c r="L120" s="374"/>
      <c r="M120" s="374"/>
      <c r="N120" s="374"/>
      <c r="O120" s="374"/>
      <c r="P120" s="374"/>
      <c r="Q120" s="374"/>
      <c r="R120" s="374"/>
      <c r="S120" s="374"/>
      <c r="T120" s="374"/>
      <c r="U120" s="374"/>
    </row>
    <row r="121" spans="1:21" x14ac:dyDescent="0.25">
      <c r="A121" s="374"/>
      <c r="B121" s="374"/>
      <c r="C121" s="374"/>
      <c r="D121" s="374"/>
      <c r="E121" s="374"/>
      <c r="F121" s="374"/>
      <c r="G121" s="374"/>
      <c r="H121" s="374"/>
      <c r="I121" s="374"/>
      <c r="J121" s="374"/>
      <c r="K121" s="374"/>
      <c r="L121" s="374"/>
      <c r="M121" s="374"/>
      <c r="N121" s="374"/>
      <c r="O121" s="374"/>
      <c r="P121" s="374"/>
      <c r="Q121" s="374"/>
      <c r="R121" s="374"/>
      <c r="S121" s="374"/>
      <c r="T121" s="374"/>
      <c r="U121" s="374"/>
    </row>
    <row r="122" spans="1:21" x14ac:dyDescent="0.25">
      <c r="A122" s="374"/>
      <c r="B122" s="374"/>
      <c r="C122" s="374"/>
      <c r="D122" s="374"/>
      <c r="E122" s="374"/>
      <c r="F122" s="374"/>
      <c r="G122" s="374"/>
      <c r="H122" s="374"/>
      <c r="I122" s="374"/>
      <c r="J122" s="374"/>
      <c r="K122" s="374"/>
      <c r="L122" s="374"/>
      <c r="M122" s="374"/>
      <c r="N122" s="374"/>
      <c r="O122" s="374"/>
      <c r="P122" s="374"/>
      <c r="Q122" s="374"/>
      <c r="R122" s="374"/>
      <c r="S122" s="374"/>
      <c r="T122" s="374"/>
      <c r="U122" s="374"/>
    </row>
    <row r="123" spans="1:21" x14ac:dyDescent="0.25">
      <c r="A123" s="374"/>
      <c r="B123" s="374"/>
      <c r="C123" s="374"/>
      <c r="D123" s="374"/>
      <c r="E123" s="374"/>
      <c r="F123" s="374"/>
      <c r="G123" s="374"/>
      <c r="H123" s="374"/>
      <c r="I123" s="374"/>
      <c r="J123" s="374"/>
      <c r="K123" s="374"/>
      <c r="L123" s="374"/>
      <c r="M123" s="374"/>
      <c r="N123" s="374"/>
      <c r="O123" s="374"/>
      <c r="P123" s="374"/>
      <c r="Q123" s="374"/>
      <c r="R123" s="374"/>
      <c r="S123" s="374"/>
      <c r="T123" s="374"/>
      <c r="U123" s="374"/>
    </row>
    <row r="124" spans="1:21" x14ac:dyDescent="0.25">
      <c r="A124" s="374"/>
      <c r="B124" s="374"/>
      <c r="C124" s="374"/>
      <c r="D124" s="374"/>
      <c r="E124" s="374"/>
      <c r="F124" s="374"/>
      <c r="G124" s="374"/>
      <c r="H124" s="374"/>
      <c r="I124" s="374"/>
      <c r="J124" s="374"/>
      <c r="K124" s="374"/>
      <c r="L124" s="374"/>
      <c r="M124" s="374"/>
      <c r="N124" s="374"/>
      <c r="O124" s="374"/>
      <c r="P124" s="374"/>
      <c r="Q124" s="374"/>
      <c r="R124" s="374"/>
      <c r="S124" s="374"/>
      <c r="T124" s="374"/>
      <c r="U124" s="374"/>
    </row>
    <row r="125" spans="1:21" x14ac:dyDescent="0.25">
      <c r="A125" s="374"/>
      <c r="B125" s="374"/>
      <c r="C125" s="374"/>
      <c r="D125" s="374"/>
      <c r="E125" s="374"/>
      <c r="F125" s="374"/>
      <c r="G125" s="374"/>
      <c r="H125" s="374"/>
      <c r="I125" s="374"/>
      <c r="J125" s="374"/>
      <c r="K125" s="374"/>
      <c r="L125" s="374"/>
      <c r="M125" s="374"/>
      <c r="N125" s="374"/>
      <c r="O125" s="374"/>
      <c r="P125" s="374"/>
      <c r="Q125" s="374"/>
      <c r="R125" s="374"/>
      <c r="S125" s="374"/>
      <c r="T125" s="374"/>
      <c r="U125" s="374"/>
    </row>
    <row r="126" spans="1:21" x14ac:dyDescent="0.25">
      <c r="A126" s="374"/>
      <c r="B126" s="374"/>
      <c r="C126" s="374"/>
      <c r="D126" s="374"/>
      <c r="E126" s="374"/>
      <c r="F126" s="374"/>
      <c r="G126" s="374"/>
      <c r="H126" s="374"/>
      <c r="I126" s="374"/>
      <c r="J126" s="374"/>
      <c r="K126" s="374"/>
      <c r="L126" s="374"/>
      <c r="M126" s="374"/>
      <c r="N126" s="374"/>
      <c r="O126" s="374"/>
      <c r="P126" s="374"/>
      <c r="Q126" s="374"/>
      <c r="R126" s="374"/>
      <c r="S126" s="374"/>
      <c r="T126" s="374"/>
      <c r="U126" s="374"/>
    </row>
    <row r="127" spans="1:21" x14ac:dyDescent="0.25">
      <c r="A127" s="374"/>
      <c r="B127" s="374"/>
      <c r="C127" s="374"/>
      <c r="D127" s="374"/>
      <c r="E127" s="374"/>
      <c r="F127" s="374"/>
      <c r="G127" s="374"/>
      <c r="H127" s="374"/>
      <c r="I127" s="374"/>
      <c r="J127" s="374"/>
      <c r="K127" s="374"/>
      <c r="L127" s="374"/>
      <c r="M127" s="374"/>
      <c r="N127" s="374"/>
      <c r="O127" s="374"/>
      <c r="P127" s="374"/>
      <c r="Q127" s="374"/>
      <c r="R127" s="374"/>
      <c r="S127" s="374"/>
      <c r="T127" s="374"/>
      <c r="U127" s="374"/>
    </row>
    <row r="128" spans="1:21" x14ac:dyDescent="0.25">
      <c r="A128" s="374"/>
      <c r="B128" s="374"/>
      <c r="C128" s="374"/>
      <c r="D128" s="374"/>
      <c r="E128" s="374"/>
      <c r="F128" s="374"/>
      <c r="G128" s="374"/>
      <c r="H128" s="374"/>
      <c r="I128" s="374"/>
      <c r="J128" s="374"/>
      <c r="K128" s="374"/>
      <c r="L128" s="374"/>
      <c r="M128" s="374"/>
      <c r="N128" s="374"/>
      <c r="O128" s="374"/>
      <c r="P128" s="374"/>
      <c r="Q128" s="374"/>
      <c r="R128" s="374"/>
      <c r="S128" s="374"/>
      <c r="T128" s="374"/>
      <c r="U128" s="374"/>
    </row>
    <row r="129" spans="1:21" x14ac:dyDescent="0.25">
      <c r="A129" s="374"/>
      <c r="B129" s="374"/>
      <c r="C129" s="374"/>
      <c r="D129" s="374"/>
      <c r="E129" s="374"/>
      <c r="F129" s="374"/>
      <c r="G129" s="374"/>
      <c r="H129" s="374"/>
      <c r="I129" s="374"/>
      <c r="J129" s="374"/>
      <c r="K129" s="374"/>
      <c r="L129" s="374"/>
      <c r="M129" s="374"/>
      <c r="N129" s="374"/>
      <c r="O129" s="374"/>
      <c r="P129" s="374"/>
      <c r="Q129" s="374"/>
      <c r="R129" s="374"/>
      <c r="S129" s="374"/>
      <c r="T129" s="374"/>
      <c r="U129" s="374"/>
    </row>
    <row r="130" spans="1:21" x14ac:dyDescent="0.25">
      <c r="A130" s="374"/>
      <c r="B130" s="374"/>
      <c r="C130" s="374"/>
      <c r="D130" s="374"/>
      <c r="E130" s="374"/>
      <c r="F130" s="374"/>
      <c r="G130" s="374"/>
      <c r="H130" s="374"/>
      <c r="I130" s="374"/>
      <c r="J130" s="374"/>
      <c r="K130" s="374"/>
      <c r="L130" s="374"/>
      <c r="M130" s="374"/>
      <c r="N130" s="374"/>
      <c r="O130" s="374"/>
      <c r="P130" s="374"/>
      <c r="Q130" s="374"/>
      <c r="R130" s="374"/>
      <c r="S130" s="374"/>
      <c r="T130" s="374"/>
      <c r="U130" s="374"/>
    </row>
    <row r="131" spans="1:21" x14ac:dyDescent="0.25">
      <c r="A131" s="374"/>
      <c r="B131" s="374"/>
      <c r="C131" s="374"/>
      <c r="D131" s="374"/>
      <c r="E131" s="374"/>
      <c r="F131" s="374"/>
      <c r="G131" s="374"/>
      <c r="H131" s="374"/>
      <c r="I131" s="374"/>
      <c r="J131" s="374"/>
      <c r="K131" s="374"/>
      <c r="L131" s="374"/>
      <c r="M131" s="374"/>
      <c r="N131" s="374"/>
      <c r="O131" s="374"/>
      <c r="P131" s="374"/>
      <c r="Q131" s="374"/>
      <c r="R131" s="374"/>
      <c r="S131" s="374"/>
      <c r="T131" s="374"/>
      <c r="U131" s="374"/>
    </row>
  </sheetData>
  <mergeCells count="94">
    <mergeCell ref="M31:M36"/>
    <mergeCell ref="M37:M39"/>
    <mergeCell ref="P19:P24"/>
    <mergeCell ref="B52:U52"/>
    <mergeCell ref="B53:U53"/>
    <mergeCell ref="B54:U54"/>
    <mergeCell ref="G19:G24"/>
    <mergeCell ref="K19:K24"/>
    <mergeCell ref="K25:K30"/>
    <mergeCell ref="K31:K36"/>
    <mergeCell ref="K37:K39"/>
    <mergeCell ref="M19:M24"/>
    <mergeCell ref="M25:M30"/>
    <mergeCell ref="B46:U46"/>
    <mergeCell ref="B47:U47"/>
    <mergeCell ref="B48:U48"/>
    <mergeCell ref="B49:U49"/>
    <mergeCell ref="B50:U50"/>
    <mergeCell ref="B51:U51"/>
    <mergeCell ref="N37:N39"/>
    <mergeCell ref="O37:O39"/>
    <mergeCell ref="P37:P39"/>
    <mergeCell ref="Q37:Q39"/>
    <mergeCell ref="B44:U44"/>
    <mergeCell ref="B45:U45"/>
    <mergeCell ref="N31:N36"/>
    <mergeCell ref="O31:O36"/>
    <mergeCell ref="P31:P36"/>
    <mergeCell ref="Q31:Q36"/>
    <mergeCell ref="B37:B39"/>
    <mergeCell ref="E37:E39"/>
    <mergeCell ref="G37:G39"/>
    <mergeCell ref="H37:H39"/>
    <mergeCell ref="I37:I39"/>
    <mergeCell ref="J37:J39"/>
    <mergeCell ref="N25:N30"/>
    <mergeCell ref="O25:O30"/>
    <mergeCell ref="P25:P30"/>
    <mergeCell ref="Q25:Q30"/>
    <mergeCell ref="B31:B36"/>
    <mergeCell ref="E31:E36"/>
    <mergeCell ref="G31:G36"/>
    <mergeCell ref="H31:H36"/>
    <mergeCell ref="I31:I36"/>
    <mergeCell ref="J31:J36"/>
    <mergeCell ref="B25:B30"/>
    <mergeCell ref="E25:E30"/>
    <mergeCell ref="G25:G30"/>
    <mergeCell ref="H25:H30"/>
    <mergeCell ref="I25:I30"/>
    <mergeCell ref="J25:J30"/>
    <mergeCell ref="J19:J24"/>
    <mergeCell ref="N19:N24"/>
    <mergeCell ref="O19:O24"/>
    <mergeCell ref="Q19:Q24"/>
    <mergeCell ref="F23:F24"/>
    <mergeCell ref="R16:R17"/>
    <mergeCell ref="S16:S17"/>
    <mergeCell ref="T16:T17"/>
    <mergeCell ref="U16:U17"/>
    <mergeCell ref="B19:B24"/>
    <mergeCell ref="C19:C39"/>
    <mergeCell ref="D19:D39"/>
    <mergeCell ref="E19:E24"/>
    <mergeCell ref="H19:H24"/>
    <mergeCell ref="I19:I24"/>
    <mergeCell ref="G16:J16"/>
    <mergeCell ref="K16:K17"/>
    <mergeCell ref="L16:L17"/>
    <mergeCell ref="M16:M17"/>
    <mergeCell ref="N16:N17"/>
    <mergeCell ref="O16:Q16"/>
    <mergeCell ref="B11:F11"/>
    <mergeCell ref="G11:N11"/>
    <mergeCell ref="B13:U13"/>
    <mergeCell ref="B15:M15"/>
    <mergeCell ref="N15:U15"/>
    <mergeCell ref="B16:B17"/>
    <mergeCell ref="C16:C17"/>
    <mergeCell ref="D16:D17"/>
    <mergeCell ref="E16:E17"/>
    <mergeCell ref="F16:F17"/>
    <mergeCell ref="B8:F8"/>
    <mergeCell ref="G8:N8"/>
    <mergeCell ref="B9:F9"/>
    <mergeCell ref="G9:N9"/>
    <mergeCell ref="B10:F10"/>
    <mergeCell ref="G10:N10"/>
    <mergeCell ref="B4:F6"/>
    <mergeCell ref="G4:N4"/>
    <mergeCell ref="O4:U4"/>
    <mergeCell ref="G5:N6"/>
    <mergeCell ref="O5:U5"/>
    <mergeCell ref="O6:U6"/>
  </mergeCells>
  <conditionalFormatting sqref="Q19 Q25 Q31 Q37">
    <cfRule type="containsText" dxfId="2" priority="2" stopIfTrue="1" operator="containsText" text="P">
      <formula>NOT(ISERROR(SEARCH("P",Q19)))</formula>
    </cfRule>
    <cfRule type="containsText" dxfId="1" priority="3" stopIfTrue="1" operator="containsText" text="R">
      <formula>NOT(ISERROR(SEARCH("R",Q19)))</formula>
    </cfRule>
    <cfRule type="containsText" dxfId="0" priority="4" operator="containsText" text="T">
      <formula>NOT(ISERROR(SEARCH("T",Q19)))</formula>
    </cfRule>
  </conditionalFormatting>
  <conditionalFormatting sqref="Q19 Q31 Q25 Q37">
    <cfRule type="iconSet" priority="1">
      <iconSet iconSet="3Symbols2">
        <cfvo type="percent" val="0"/>
        <cfvo type="percent" val="0.74"/>
        <cfvo type="percent" val="0.85"/>
      </iconSet>
    </cfRule>
  </conditionalFormatting>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23959C-6234-43B2-B0D0-A3D8EB50EFE4}">
  <dimension ref="A1:U78"/>
  <sheetViews>
    <sheetView topLeftCell="I12" zoomScale="95" zoomScaleNormal="95" workbookViewId="0">
      <selection activeCell="L41" sqref="L41"/>
    </sheetView>
  </sheetViews>
  <sheetFormatPr baseColWidth="10" defaultColWidth="9.140625" defaultRowHeight="15.75" x14ac:dyDescent="0.25"/>
  <cols>
    <col min="1" max="1" width="9.140625" style="2"/>
    <col min="2" max="2" width="14.5703125" style="2" bestFit="1" customWidth="1"/>
    <col min="3" max="3" width="48.140625" style="2" bestFit="1" customWidth="1"/>
    <col min="4" max="4" width="32.28515625" style="2" bestFit="1" customWidth="1"/>
    <col min="5" max="5" width="55.140625" style="2" bestFit="1" customWidth="1"/>
    <col min="6" max="6" width="170.85546875" style="2" bestFit="1" customWidth="1"/>
    <col min="7" max="7" width="9" style="2" bestFit="1" customWidth="1"/>
    <col min="8" max="8" width="6.42578125" style="2" bestFit="1" customWidth="1"/>
    <col min="9" max="9" width="3.5703125" style="2" bestFit="1" customWidth="1"/>
    <col min="10" max="10" width="4" style="2" bestFit="1" customWidth="1"/>
    <col min="11" max="11" width="71.5703125" style="2" bestFit="1" customWidth="1"/>
    <col min="12" max="12" width="20.5703125" style="2" bestFit="1" customWidth="1"/>
    <col min="13" max="13" width="25.28515625" style="2" customWidth="1"/>
    <col min="14" max="14" width="8.28515625" style="2" bestFit="1" customWidth="1"/>
    <col min="15" max="15" width="12.7109375" style="2" bestFit="1" customWidth="1"/>
    <col min="16" max="16" width="8.7109375" style="2" bestFit="1" customWidth="1"/>
    <col min="17" max="17" width="8.85546875" style="2" bestFit="1" customWidth="1"/>
    <col min="18" max="18" width="23.42578125" style="2" customWidth="1"/>
    <col min="19" max="19" width="26.42578125" style="2" customWidth="1"/>
    <col min="20" max="20" width="7.5703125" style="2" bestFit="1" customWidth="1"/>
    <col min="21" max="21" width="51.85546875" style="2" bestFit="1" customWidth="1"/>
    <col min="22" max="16384" width="9.140625" style="2"/>
  </cols>
  <sheetData>
    <row r="1" spans="1:21" x14ac:dyDescent="0.25">
      <c r="A1" s="1" t="e" vm="1">
        <v>#VALUE!</v>
      </c>
      <c r="B1" s="1"/>
      <c r="C1" s="1"/>
      <c r="D1" s="1"/>
      <c r="E1" s="1"/>
      <c r="F1" s="1"/>
      <c r="G1" s="1"/>
      <c r="H1" s="1"/>
      <c r="I1" s="1"/>
      <c r="J1" s="1"/>
      <c r="K1" s="1"/>
      <c r="L1" s="1"/>
      <c r="M1" s="1"/>
      <c r="N1" s="1"/>
      <c r="O1" s="1"/>
      <c r="P1" s="1"/>
      <c r="Q1" s="1"/>
      <c r="R1" s="1"/>
      <c r="S1" s="1"/>
      <c r="T1" s="1"/>
      <c r="U1" s="1"/>
    </row>
    <row r="2" spans="1:21" x14ac:dyDescent="0.25">
      <c r="A2" s="1"/>
      <c r="B2" s="1"/>
      <c r="C2" s="1"/>
      <c r="D2" s="1"/>
      <c r="E2" s="1"/>
      <c r="F2" s="1"/>
      <c r="G2" s="1"/>
      <c r="H2" s="1"/>
      <c r="I2" s="1"/>
      <c r="J2" s="1"/>
      <c r="K2" s="1"/>
      <c r="L2" s="1"/>
      <c r="M2" s="1"/>
      <c r="N2" s="1"/>
      <c r="O2" s="1"/>
      <c r="P2" s="1"/>
      <c r="Q2" s="1"/>
      <c r="R2" s="1"/>
      <c r="S2" s="1"/>
      <c r="T2" s="1"/>
      <c r="U2" s="1"/>
    </row>
    <row r="3" spans="1:21" ht="16.5" thickBot="1" x14ac:dyDescent="0.3">
      <c r="A3" s="1"/>
      <c r="B3" s="1"/>
      <c r="C3" s="1"/>
      <c r="D3" s="1"/>
      <c r="E3" s="1"/>
      <c r="F3" s="1"/>
      <c r="G3" s="1"/>
      <c r="H3" s="1"/>
      <c r="I3" s="1"/>
      <c r="J3" s="1"/>
      <c r="K3" s="1"/>
      <c r="L3" s="1"/>
      <c r="M3" s="1"/>
      <c r="N3" s="1"/>
      <c r="O3" s="1"/>
      <c r="P3" s="1"/>
      <c r="Q3" s="1"/>
      <c r="R3" s="1"/>
      <c r="S3" s="1"/>
      <c r="T3" s="1"/>
      <c r="U3" s="1"/>
    </row>
    <row r="4" spans="1:21" ht="16.5" thickBot="1" x14ac:dyDescent="0.3">
      <c r="A4" s="1"/>
      <c r="B4" s="675" t="e" vm="2">
        <f t="shared" ref="B4" si="0">$A$1</f>
        <v>#VALUE!</v>
      </c>
      <c r="C4" s="676"/>
      <c r="D4" s="676"/>
      <c r="E4" s="676"/>
      <c r="F4" s="677"/>
      <c r="G4" s="684" t="s">
        <v>0</v>
      </c>
      <c r="H4" s="685"/>
      <c r="I4" s="685"/>
      <c r="J4" s="685"/>
      <c r="K4" s="685"/>
      <c r="L4" s="685"/>
      <c r="M4" s="685"/>
      <c r="N4" s="686"/>
      <c r="O4" s="687" t="s">
        <v>1</v>
      </c>
      <c r="P4" s="688"/>
      <c r="Q4" s="688"/>
      <c r="R4" s="688"/>
      <c r="S4" s="688"/>
      <c r="T4" s="688"/>
      <c r="U4" s="689"/>
    </row>
    <row r="5" spans="1:21" ht="16.5" thickBot="1" x14ac:dyDescent="0.3">
      <c r="A5" s="1"/>
      <c r="B5" s="678"/>
      <c r="C5" s="679"/>
      <c r="D5" s="679"/>
      <c r="E5" s="679"/>
      <c r="F5" s="680"/>
      <c r="G5" s="690" t="s">
        <v>2</v>
      </c>
      <c r="H5" s="691"/>
      <c r="I5" s="691"/>
      <c r="J5" s="691"/>
      <c r="K5" s="691"/>
      <c r="L5" s="691"/>
      <c r="M5" s="691"/>
      <c r="N5" s="692"/>
      <c r="O5" s="696" t="s">
        <v>3</v>
      </c>
      <c r="P5" s="697"/>
      <c r="Q5" s="697"/>
      <c r="R5" s="697"/>
      <c r="S5" s="697"/>
      <c r="T5" s="697"/>
      <c r="U5" s="698"/>
    </row>
    <row r="6" spans="1:21" ht="16.5" thickBot="1" x14ac:dyDescent="0.3">
      <c r="A6" s="1"/>
      <c r="B6" s="681"/>
      <c r="C6" s="682"/>
      <c r="D6" s="682"/>
      <c r="E6" s="682"/>
      <c r="F6" s="683"/>
      <c r="G6" s="693"/>
      <c r="H6" s="694"/>
      <c r="I6" s="694"/>
      <c r="J6" s="694"/>
      <c r="K6" s="694"/>
      <c r="L6" s="694"/>
      <c r="M6" s="694"/>
      <c r="N6" s="695"/>
      <c r="O6" s="699" t="s">
        <v>4</v>
      </c>
      <c r="P6" s="700"/>
      <c r="Q6" s="700"/>
      <c r="R6" s="700"/>
      <c r="S6" s="700"/>
      <c r="T6" s="700"/>
      <c r="U6" s="701"/>
    </row>
    <row r="7" spans="1:21" x14ac:dyDescent="0.25">
      <c r="A7" s="1"/>
      <c r="B7" s="1"/>
      <c r="C7" s="1"/>
      <c r="D7" s="1"/>
      <c r="E7" s="1"/>
      <c r="F7" s="1"/>
      <c r="G7" s="1"/>
      <c r="H7" s="1"/>
      <c r="I7" s="1"/>
      <c r="J7" s="1"/>
      <c r="K7" s="3"/>
      <c r="L7" s="3"/>
      <c r="M7" s="4"/>
      <c r="N7" s="4"/>
      <c r="O7" s="4"/>
      <c r="P7" s="4"/>
      <c r="Q7" s="4"/>
      <c r="R7" s="4"/>
      <c r="S7" s="4"/>
      <c r="T7" s="4"/>
      <c r="U7" s="4"/>
    </row>
    <row r="8" spans="1:21" x14ac:dyDescent="0.25">
      <c r="A8" s="1"/>
      <c r="B8" s="670" t="s">
        <v>5</v>
      </c>
      <c r="C8" s="670"/>
      <c r="D8" s="670"/>
      <c r="E8" s="670"/>
      <c r="F8" s="670"/>
      <c r="G8" s="671" t="s">
        <v>6</v>
      </c>
      <c r="H8" s="672"/>
      <c r="I8" s="672"/>
      <c r="J8" s="672"/>
      <c r="K8" s="672"/>
      <c r="L8" s="672"/>
      <c r="M8" s="672"/>
      <c r="N8" s="673"/>
      <c r="O8" s="4"/>
      <c r="P8" s="4"/>
      <c r="Q8" s="4"/>
      <c r="R8" s="4"/>
      <c r="S8" s="4"/>
      <c r="T8" s="4"/>
      <c r="U8" s="4"/>
    </row>
    <row r="9" spans="1:21" x14ac:dyDescent="0.25">
      <c r="A9" s="1"/>
      <c r="B9" s="670" t="s">
        <v>7</v>
      </c>
      <c r="C9" s="670"/>
      <c r="D9" s="670"/>
      <c r="E9" s="670"/>
      <c r="F9" s="670"/>
      <c r="G9" s="671">
        <v>2026</v>
      </c>
      <c r="H9" s="672"/>
      <c r="I9" s="672"/>
      <c r="J9" s="672"/>
      <c r="K9" s="672"/>
      <c r="L9" s="672"/>
      <c r="M9" s="672"/>
      <c r="N9" s="673"/>
      <c r="O9" s="4"/>
      <c r="P9" s="4"/>
      <c r="Q9" s="4"/>
      <c r="R9" s="4"/>
      <c r="S9" s="4"/>
      <c r="T9" s="4"/>
      <c r="U9" s="4"/>
    </row>
    <row r="10" spans="1:21" x14ac:dyDescent="0.25">
      <c r="A10" s="1"/>
      <c r="B10" s="670" t="s">
        <v>8</v>
      </c>
      <c r="C10" s="670"/>
      <c r="D10" s="670"/>
      <c r="E10" s="670"/>
      <c r="F10" s="670"/>
      <c r="G10" s="674" t="s">
        <v>9</v>
      </c>
      <c r="H10" s="672"/>
      <c r="I10" s="672"/>
      <c r="J10" s="672"/>
      <c r="K10" s="672"/>
      <c r="L10" s="672"/>
      <c r="M10" s="672"/>
      <c r="N10" s="673"/>
      <c r="O10" s="4"/>
      <c r="P10" s="4"/>
      <c r="Q10" s="4"/>
      <c r="R10" s="4"/>
      <c r="S10" s="4"/>
      <c r="T10" s="4"/>
      <c r="U10" s="4"/>
    </row>
    <row r="11" spans="1:21" x14ac:dyDescent="0.25">
      <c r="A11" s="1"/>
      <c r="B11" s="670" t="s">
        <v>10</v>
      </c>
      <c r="C11" s="670"/>
      <c r="D11" s="670"/>
      <c r="E11" s="670"/>
      <c r="F11" s="670"/>
      <c r="G11" s="671" t="s">
        <v>11</v>
      </c>
      <c r="H11" s="672"/>
      <c r="I11" s="672"/>
      <c r="J11" s="672"/>
      <c r="K11" s="672"/>
      <c r="L11" s="672"/>
      <c r="M11" s="672"/>
      <c r="N11" s="673"/>
      <c r="O11" s="4"/>
      <c r="P11" s="4"/>
      <c r="Q11" s="4"/>
      <c r="R11" s="4"/>
      <c r="S11" s="4"/>
      <c r="T11" s="4"/>
      <c r="U11" s="4"/>
    </row>
    <row r="12" spans="1:21" ht="16.5" thickBot="1" x14ac:dyDescent="0.3">
      <c r="A12" s="1"/>
      <c r="B12" s="5"/>
      <c r="C12" s="5"/>
      <c r="D12" s="5"/>
      <c r="E12" s="5"/>
      <c r="F12" s="5"/>
      <c r="G12" s="5"/>
      <c r="H12" s="5"/>
      <c r="I12" s="5"/>
      <c r="J12" s="5"/>
      <c r="K12" s="3"/>
      <c r="L12" s="3"/>
      <c r="M12" s="3"/>
      <c r="N12" s="3"/>
      <c r="O12" s="4"/>
      <c r="P12" s="4"/>
      <c r="Q12" s="4"/>
      <c r="R12" s="4"/>
      <c r="S12" s="4"/>
      <c r="T12" s="4"/>
      <c r="U12" s="4"/>
    </row>
    <row r="13" spans="1:21" ht="16.5" thickBot="1" x14ac:dyDescent="0.3">
      <c r="A13" s="1"/>
      <c r="B13" s="702" t="s">
        <v>12</v>
      </c>
      <c r="C13" s="703"/>
      <c r="D13" s="703"/>
      <c r="E13" s="703"/>
      <c r="F13" s="703"/>
      <c r="G13" s="703"/>
      <c r="H13" s="703"/>
      <c r="I13" s="703"/>
      <c r="J13" s="703"/>
      <c r="K13" s="703"/>
      <c r="L13" s="703"/>
      <c r="M13" s="703"/>
      <c r="N13" s="703"/>
      <c r="O13" s="703"/>
      <c r="P13" s="703"/>
      <c r="Q13" s="703"/>
      <c r="R13" s="703"/>
      <c r="S13" s="703"/>
      <c r="T13" s="703"/>
      <c r="U13" s="704"/>
    </row>
    <row r="14" spans="1:21" ht="16.5" thickBot="1" x14ac:dyDescent="0.3">
      <c r="A14" s="1"/>
      <c r="B14" s="6"/>
      <c r="C14" s="7"/>
      <c r="D14" s="7"/>
      <c r="E14" s="7"/>
      <c r="F14" s="7"/>
      <c r="G14" s="7"/>
      <c r="H14" s="7"/>
      <c r="I14" s="7"/>
      <c r="J14" s="7"/>
      <c r="K14" s="7"/>
      <c r="L14" s="7"/>
      <c r="M14" s="7"/>
      <c r="N14" s="7"/>
      <c r="O14" s="7"/>
      <c r="P14" s="7"/>
      <c r="Q14" s="7"/>
      <c r="R14" s="7"/>
      <c r="S14" s="7"/>
      <c r="T14" s="7"/>
      <c r="U14" s="8"/>
    </row>
    <row r="15" spans="1:21" ht="16.5" thickBot="1" x14ac:dyDescent="0.3">
      <c r="A15" s="1"/>
      <c r="B15" s="705" t="s">
        <v>13</v>
      </c>
      <c r="C15" s="706"/>
      <c r="D15" s="706"/>
      <c r="E15" s="706"/>
      <c r="F15" s="706"/>
      <c r="G15" s="706"/>
      <c r="H15" s="706"/>
      <c r="I15" s="706"/>
      <c r="J15" s="706"/>
      <c r="K15" s="706"/>
      <c r="L15" s="706"/>
      <c r="M15" s="707"/>
      <c r="N15" s="641" t="s">
        <v>14</v>
      </c>
      <c r="O15" s="641"/>
      <c r="P15" s="641"/>
      <c r="Q15" s="641"/>
      <c r="R15" s="641"/>
      <c r="S15" s="641"/>
      <c r="T15" s="641"/>
      <c r="U15" s="642"/>
    </row>
    <row r="16" spans="1:21" ht="32.25" thickBot="1" x14ac:dyDescent="0.3">
      <c r="A16" s="1"/>
      <c r="B16" s="708" t="s">
        <v>15</v>
      </c>
      <c r="C16" s="710" t="s">
        <v>16</v>
      </c>
      <c r="D16" s="710" t="s">
        <v>17</v>
      </c>
      <c r="E16" s="708" t="s">
        <v>18</v>
      </c>
      <c r="F16" s="712" t="s">
        <v>19</v>
      </c>
      <c r="G16" s="734" t="s">
        <v>20</v>
      </c>
      <c r="H16" s="735"/>
      <c r="I16" s="735"/>
      <c r="J16" s="736"/>
      <c r="K16" s="720" t="s">
        <v>21</v>
      </c>
      <c r="L16" s="720" t="s">
        <v>22</v>
      </c>
      <c r="M16" s="720" t="s">
        <v>23</v>
      </c>
      <c r="N16" s="722" t="s">
        <v>24</v>
      </c>
      <c r="O16" s="724" t="s">
        <v>25</v>
      </c>
      <c r="P16" s="725"/>
      <c r="Q16" s="726"/>
      <c r="R16" s="714" t="s">
        <v>1254</v>
      </c>
      <c r="S16" s="716" t="s">
        <v>27</v>
      </c>
      <c r="T16" s="549" t="s">
        <v>28</v>
      </c>
      <c r="U16" s="718" t="s">
        <v>29</v>
      </c>
    </row>
    <row r="17" spans="1:21" ht="37.5" customHeight="1" thickBot="1" x14ac:dyDescent="0.3">
      <c r="A17" s="1"/>
      <c r="B17" s="709"/>
      <c r="C17" s="711"/>
      <c r="D17" s="711"/>
      <c r="E17" s="709"/>
      <c r="F17" s="713"/>
      <c r="G17" s="547" t="s">
        <v>30</v>
      </c>
      <c r="H17" s="547" t="s">
        <v>31</v>
      </c>
      <c r="I17" s="548" t="s">
        <v>32</v>
      </c>
      <c r="J17" s="548" t="s">
        <v>33</v>
      </c>
      <c r="K17" s="721"/>
      <c r="L17" s="721"/>
      <c r="M17" s="721"/>
      <c r="N17" s="723"/>
      <c r="O17" s="550" t="s">
        <v>34</v>
      </c>
      <c r="P17" s="551" t="s">
        <v>35</v>
      </c>
      <c r="Q17" s="552" t="s">
        <v>36</v>
      </c>
      <c r="R17" s="715"/>
      <c r="S17" s="717"/>
      <c r="T17" s="553"/>
      <c r="U17" s="719"/>
    </row>
    <row r="18" spans="1:21" ht="16.5" thickBot="1" x14ac:dyDescent="0.3">
      <c r="A18" s="1"/>
      <c r="B18" s="1"/>
      <c r="C18" s="9"/>
      <c r="D18" s="9"/>
      <c r="E18" s="9"/>
      <c r="F18" s="9"/>
      <c r="G18" s="9"/>
      <c r="H18" s="1"/>
      <c r="I18" s="1"/>
      <c r="J18" s="1"/>
      <c r="K18" s="1"/>
      <c r="L18" s="1"/>
      <c r="M18" s="10"/>
      <c r="N18" s="1"/>
      <c r="R18" s="1"/>
      <c r="S18" s="1"/>
      <c r="T18" s="1"/>
      <c r="U18" s="1"/>
    </row>
    <row r="19" spans="1:21" x14ac:dyDescent="0.25">
      <c r="A19" s="11"/>
      <c r="B19" s="727">
        <v>1</v>
      </c>
      <c r="C19" s="1803" t="s">
        <v>37</v>
      </c>
      <c r="D19" s="1803" t="s">
        <v>38</v>
      </c>
      <c r="E19" s="1804" t="s">
        <v>39</v>
      </c>
      <c r="F19" s="12" t="s">
        <v>40</v>
      </c>
      <c r="G19" s="729">
        <v>1</v>
      </c>
      <c r="H19" s="730"/>
      <c r="I19" s="732"/>
      <c r="J19" s="732"/>
      <c r="K19" s="1714" t="s">
        <v>41</v>
      </c>
      <c r="L19" s="745">
        <v>0</v>
      </c>
      <c r="M19" s="747">
        <v>0</v>
      </c>
      <c r="N19" s="730">
        <v>1</v>
      </c>
      <c r="O19" s="750">
        <f>IF(N19&lt;1,N19-AVERAGE(H19:J19),N19-(SUM(H19:J19)))</f>
        <v>1</v>
      </c>
      <c r="P19" s="737">
        <f>IF(N19&lt;1,(AVERAGE(G19:J19)/N19),SUM(G19:J19)/N19)</f>
        <v>1</v>
      </c>
      <c r="Q19" s="739" t="str">
        <f>IF(P19&lt;=W$17,"T",IF(P19&lt;$Y$17,"R",IF(P19&gt;=$Y$17,"P")))</f>
        <v>P</v>
      </c>
      <c r="R19" s="741"/>
      <c r="S19" s="741" t="s">
        <v>772</v>
      </c>
      <c r="T19" s="741"/>
      <c r="U19" s="743"/>
    </row>
    <row r="20" spans="1:21" ht="16.5" thickBot="1" x14ac:dyDescent="0.3">
      <c r="A20" s="1"/>
      <c r="B20" s="728"/>
      <c r="C20" s="1805"/>
      <c r="D20" s="1805"/>
      <c r="E20" s="1806"/>
      <c r="F20" s="13" t="s">
        <v>42</v>
      </c>
      <c r="G20" s="729"/>
      <c r="H20" s="731"/>
      <c r="I20" s="733"/>
      <c r="J20" s="733"/>
      <c r="K20" s="1715"/>
      <c r="L20" s="746"/>
      <c r="M20" s="748"/>
      <c r="N20" s="749"/>
      <c r="O20" s="751"/>
      <c r="P20" s="738"/>
      <c r="Q20" s="740"/>
      <c r="R20" s="742"/>
      <c r="S20" s="742"/>
      <c r="T20" s="742"/>
      <c r="U20" s="744"/>
    </row>
    <row r="21" spans="1:21" x14ac:dyDescent="0.25">
      <c r="A21" s="1"/>
      <c r="B21" s="759">
        <v>2</v>
      </c>
      <c r="C21" s="1805"/>
      <c r="D21" s="1805"/>
      <c r="E21" s="1807" t="s">
        <v>43</v>
      </c>
      <c r="F21" s="14" t="s">
        <v>44</v>
      </c>
      <c r="G21" s="766">
        <v>1</v>
      </c>
      <c r="H21" s="771"/>
      <c r="I21" s="771"/>
      <c r="J21" s="771"/>
      <c r="K21" s="1712" t="s">
        <v>45</v>
      </c>
      <c r="L21" s="760">
        <v>0</v>
      </c>
      <c r="M21" s="763">
        <v>0</v>
      </c>
      <c r="N21" s="766">
        <v>0.95</v>
      </c>
      <c r="O21" s="1818">
        <f>G21-N21</f>
        <v>5.0000000000000044E-2</v>
      </c>
      <c r="P21" s="737">
        <f>IF(N21&lt;1,(AVERAGE(G21:J21)/N21),SUM(G21:J21)/N21)</f>
        <v>1.0526315789473684</v>
      </c>
      <c r="Q21" s="739" t="str">
        <f>IF(P21&lt;=W$17,"T",IF(P21&lt;$Y$17,"R",IF(P21&gt;=$Y$17,"P")))</f>
        <v>P</v>
      </c>
      <c r="R21" s="753"/>
      <c r="S21" s="741" t="s">
        <v>772</v>
      </c>
      <c r="T21" s="753"/>
      <c r="U21" s="756"/>
    </row>
    <row r="22" spans="1:21" ht="16.5" thickBot="1" x14ac:dyDescent="0.3">
      <c r="A22" s="1"/>
      <c r="B22" s="759"/>
      <c r="C22" s="1805"/>
      <c r="D22" s="1805"/>
      <c r="E22" s="1808"/>
      <c r="F22" s="14" t="s">
        <v>46</v>
      </c>
      <c r="G22" s="767"/>
      <c r="H22" s="733"/>
      <c r="I22" s="733"/>
      <c r="J22" s="733"/>
      <c r="K22" s="1713"/>
      <c r="L22" s="761"/>
      <c r="M22" s="764"/>
      <c r="N22" s="767"/>
      <c r="O22" s="769"/>
      <c r="P22" s="770"/>
      <c r="Q22" s="752"/>
      <c r="R22" s="754"/>
      <c r="S22" s="742"/>
      <c r="T22" s="754"/>
      <c r="U22" s="757"/>
    </row>
    <row r="23" spans="1:21" x14ac:dyDescent="0.25">
      <c r="A23" s="1"/>
      <c r="B23" s="759"/>
      <c r="C23" s="1805"/>
      <c r="D23" s="1805"/>
      <c r="E23" s="1808"/>
      <c r="F23" s="14" t="s">
        <v>47</v>
      </c>
      <c r="G23" s="767"/>
      <c r="H23" s="733"/>
      <c r="I23" s="733"/>
      <c r="J23" s="733"/>
      <c r="K23" s="1713"/>
      <c r="L23" s="761"/>
      <c r="M23" s="764"/>
      <c r="N23" s="767"/>
      <c r="O23" s="769"/>
      <c r="P23" s="770"/>
      <c r="Q23" s="752"/>
      <c r="R23" s="754"/>
      <c r="S23" s="741" t="s">
        <v>772</v>
      </c>
      <c r="T23" s="754"/>
      <c r="U23" s="757"/>
    </row>
    <row r="24" spans="1:21" ht="16.5" thickBot="1" x14ac:dyDescent="0.3">
      <c r="A24" s="1"/>
      <c r="B24" s="759"/>
      <c r="C24" s="1805"/>
      <c r="D24" s="1805"/>
      <c r="E24" s="1808"/>
      <c r="F24" s="14" t="s">
        <v>48</v>
      </c>
      <c r="G24" s="767"/>
      <c r="H24" s="733"/>
      <c r="I24" s="733"/>
      <c r="J24" s="733"/>
      <c r="K24" s="1713"/>
      <c r="L24" s="761"/>
      <c r="M24" s="764"/>
      <c r="N24" s="767"/>
      <c r="O24" s="769"/>
      <c r="P24" s="770"/>
      <c r="Q24" s="752"/>
      <c r="R24" s="754"/>
      <c r="S24" s="742"/>
      <c r="T24" s="754"/>
      <c r="U24" s="757"/>
    </row>
    <row r="25" spans="1:21" x14ac:dyDescent="0.25">
      <c r="A25" s="1"/>
      <c r="B25" s="728"/>
      <c r="C25" s="1805"/>
      <c r="D25" s="1805"/>
      <c r="E25" s="1809"/>
      <c r="F25" s="15" t="s">
        <v>49</v>
      </c>
      <c r="G25" s="768"/>
      <c r="H25" s="772"/>
      <c r="I25" s="772"/>
      <c r="J25" s="772"/>
      <c r="K25" s="1715"/>
      <c r="L25" s="762"/>
      <c r="M25" s="765"/>
      <c r="N25" s="768"/>
      <c r="O25" s="751"/>
      <c r="P25" s="738"/>
      <c r="Q25" s="740"/>
      <c r="R25" s="755"/>
      <c r="S25" s="741" t="s">
        <v>772</v>
      </c>
      <c r="T25" s="755"/>
      <c r="U25" s="758"/>
    </row>
    <row r="26" spans="1:21" ht="16.5" thickBot="1" x14ac:dyDescent="0.3">
      <c r="A26" s="1"/>
      <c r="B26" s="775">
        <v>3</v>
      </c>
      <c r="C26" s="1811" t="s">
        <v>51</v>
      </c>
      <c r="D26" s="1811" t="s">
        <v>50</v>
      </c>
      <c r="E26" s="1813" t="s">
        <v>52</v>
      </c>
      <c r="F26" s="16" t="s">
        <v>53</v>
      </c>
      <c r="G26" s="766"/>
      <c r="H26" s="774"/>
      <c r="I26" s="774"/>
      <c r="J26" s="774"/>
      <c r="K26" s="777" t="s">
        <v>54</v>
      </c>
      <c r="L26" s="780">
        <v>0</v>
      </c>
      <c r="M26" s="781">
        <v>0</v>
      </c>
      <c r="N26" s="766">
        <v>1</v>
      </c>
      <c r="O26" s="750">
        <f t="shared" ref="O26:O36" si="1">IF(N26&lt;1,N26-AVERAGE(G26:J26),N26-(SUM(G26:J26)))</f>
        <v>1</v>
      </c>
      <c r="P26" s="737">
        <f t="shared" ref="P26:P36" si="2">IF(N26&lt;1,(AVERAGE(G26:J26)/N26),SUM(G26:J26)/N26)</f>
        <v>0</v>
      </c>
      <c r="Q26" s="739" t="str">
        <f t="shared" ref="Q26:Q36" si="3">IF(P26&lt;=W$17,"T",IF(P26&lt;$Y$17,"R",IF(P26&gt;=$Y$17,"P")))</f>
        <v>T</v>
      </c>
      <c r="R26" s="774"/>
      <c r="S26" s="742"/>
      <c r="T26" s="774"/>
      <c r="U26" s="774"/>
    </row>
    <row r="27" spans="1:21" x14ac:dyDescent="0.25">
      <c r="A27" s="1"/>
      <c r="B27" s="775"/>
      <c r="C27" s="1811"/>
      <c r="D27" s="1811"/>
      <c r="E27" s="1813"/>
      <c r="F27" s="16" t="s">
        <v>55</v>
      </c>
      <c r="G27" s="773"/>
      <c r="H27" s="767"/>
      <c r="I27" s="767"/>
      <c r="J27" s="767"/>
      <c r="K27" s="778"/>
      <c r="L27" s="780"/>
      <c r="M27" s="782"/>
      <c r="N27" s="773"/>
      <c r="O27" s="769"/>
      <c r="P27" s="770"/>
      <c r="Q27" s="752"/>
      <c r="R27" s="767"/>
      <c r="S27" s="741" t="s">
        <v>772</v>
      </c>
      <c r="T27" s="767"/>
      <c r="U27" s="767"/>
    </row>
    <row r="28" spans="1:21" ht="16.5" thickBot="1" x14ac:dyDescent="0.3">
      <c r="A28" s="1"/>
      <c r="B28" s="775"/>
      <c r="C28" s="1811"/>
      <c r="D28" s="1811"/>
      <c r="E28" s="1813"/>
      <c r="F28" s="16" t="s">
        <v>56</v>
      </c>
      <c r="G28" s="773"/>
      <c r="H28" s="767"/>
      <c r="I28" s="767"/>
      <c r="J28" s="767"/>
      <c r="K28" s="778"/>
      <c r="L28" s="780"/>
      <c r="M28" s="782"/>
      <c r="N28" s="773"/>
      <c r="O28" s="769"/>
      <c r="P28" s="770"/>
      <c r="Q28" s="752"/>
      <c r="R28" s="767"/>
      <c r="S28" s="742"/>
      <c r="T28" s="767"/>
      <c r="U28" s="767"/>
    </row>
    <row r="29" spans="1:21" x14ac:dyDescent="0.25">
      <c r="A29" s="1"/>
      <c r="B29" s="775"/>
      <c r="C29" s="1811"/>
      <c r="D29" s="1811"/>
      <c r="E29" s="1813"/>
      <c r="F29" s="16" t="s">
        <v>57</v>
      </c>
      <c r="G29" s="773"/>
      <c r="H29" s="767"/>
      <c r="I29" s="768"/>
      <c r="J29" s="767"/>
      <c r="K29" s="778"/>
      <c r="L29" s="780"/>
      <c r="M29" s="782"/>
      <c r="N29" s="773"/>
      <c r="O29" s="751"/>
      <c r="P29" s="738"/>
      <c r="Q29" s="740"/>
      <c r="R29" s="767"/>
      <c r="S29" s="741" t="s">
        <v>772</v>
      </c>
      <c r="T29" s="767"/>
      <c r="U29" s="767"/>
    </row>
    <row r="30" spans="1:21" ht="32.25" thickBot="1" x14ac:dyDescent="0.3">
      <c r="A30" s="1"/>
      <c r="B30" s="775"/>
      <c r="C30" s="1811"/>
      <c r="D30" s="1811"/>
      <c r="E30" s="1813"/>
      <c r="F30" s="16" t="s">
        <v>58</v>
      </c>
      <c r="G30" s="17">
        <v>1</v>
      </c>
      <c r="H30" s="18"/>
      <c r="I30" s="19"/>
      <c r="J30" s="18"/>
      <c r="K30" s="779"/>
      <c r="L30" s="20">
        <v>0</v>
      </c>
      <c r="M30" s="21">
        <v>0</v>
      </c>
      <c r="N30" s="17">
        <v>0.95</v>
      </c>
      <c r="O30" s="585">
        <f t="shared" si="1"/>
        <v>-5.0000000000000044E-2</v>
      </c>
      <c r="P30" s="586">
        <f t="shared" si="2"/>
        <v>1.0526315789473684</v>
      </c>
      <c r="Q30" s="554" t="str">
        <f t="shared" si="3"/>
        <v>P</v>
      </c>
      <c r="R30" s="768"/>
      <c r="S30" s="742"/>
      <c r="T30" s="768"/>
      <c r="U30" s="768"/>
    </row>
    <row r="31" spans="1:21" ht="15.75" customHeight="1" x14ac:dyDescent="0.25">
      <c r="A31" s="1"/>
      <c r="B31" s="775">
        <v>4</v>
      </c>
      <c r="C31" s="1812" t="s">
        <v>59</v>
      </c>
      <c r="D31" s="1814" t="s">
        <v>61</v>
      </c>
      <c r="E31" s="1621" t="s">
        <v>62</v>
      </c>
      <c r="F31" s="23" t="s">
        <v>63</v>
      </c>
      <c r="G31" s="784">
        <v>1</v>
      </c>
      <c r="H31" s="774"/>
      <c r="I31" s="774"/>
      <c r="J31" s="774"/>
      <c r="K31" s="789" t="s">
        <v>64</v>
      </c>
      <c r="L31" s="21">
        <v>0</v>
      </c>
      <c r="M31" s="21">
        <v>0</v>
      </c>
      <c r="N31" s="790">
        <v>1</v>
      </c>
      <c r="O31" s="750">
        <f t="shared" si="1"/>
        <v>0</v>
      </c>
      <c r="P31" s="737">
        <f t="shared" si="2"/>
        <v>1</v>
      </c>
      <c r="Q31" s="739" t="str">
        <f t="shared" si="3"/>
        <v>P</v>
      </c>
      <c r="R31" s="774"/>
      <c r="S31" s="741" t="s">
        <v>772</v>
      </c>
      <c r="T31" s="774"/>
      <c r="U31" s="774"/>
    </row>
    <row r="32" spans="1:21" ht="16.5" thickBot="1" x14ac:dyDescent="0.3">
      <c r="A32" s="1"/>
      <c r="B32" s="775"/>
      <c r="C32" s="1805"/>
      <c r="D32" s="1815"/>
      <c r="E32" s="1816"/>
      <c r="F32" s="24" t="s">
        <v>65</v>
      </c>
      <c r="G32" s="785"/>
      <c r="H32" s="767"/>
      <c r="I32" s="767"/>
      <c r="J32" s="767"/>
      <c r="K32" s="789"/>
      <c r="L32" s="21">
        <v>0</v>
      </c>
      <c r="M32" s="21">
        <v>0</v>
      </c>
      <c r="N32" s="729"/>
      <c r="O32" s="769"/>
      <c r="P32" s="770"/>
      <c r="Q32" s="752"/>
      <c r="R32" s="767"/>
      <c r="S32" s="742"/>
      <c r="T32" s="767"/>
      <c r="U32" s="767"/>
    </row>
    <row r="33" spans="1:21" x14ac:dyDescent="0.25">
      <c r="A33" s="1"/>
      <c r="B33" s="775"/>
      <c r="C33" s="1805"/>
      <c r="D33" s="1815"/>
      <c r="E33" s="1816"/>
      <c r="F33" s="24" t="s">
        <v>66</v>
      </c>
      <c r="G33" s="785"/>
      <c r="H33" s="767"/>
      <c r="I33" s="767"/>
      <c r="J33" s="767"/>
      <c r="K33" s="789"/>
      <c r="L33" s="21">
        <v>0</v>
      </c>
      <c r="M33" s="21">
        <v>0</v>
      </c>
      <c r="N33" s="729"/>
      <c r="O33" s="769"/>
      <c r="P33" s="770"/>
      <c r="Q33" s="752"/>
      <c r="R33" s="767"/>
      <c r="S33" s="741" t="s">
        <v>772</v>
      </c>
      <c r="T33" s="767"/>
      <c r="U33" s="767"/>
    </row>
    <row r="34" spans="1:21" ht="16.5" thickBot="1" x14ac:dyDescent="0.3">
      <c r="A34" s="1"/>
      <c r="B34" s="775"/>
      <c r="C34" s="1805"/>
      <c r="D34" s="1815"/>
      <c r="E34" s="1816"/>
      <c r="F34" s="1621" t="s">
        <v>67</v>
      </c>
      <c r="G34" s="785"/>
      <c r="H34" s="767"/>
      <c r="I34" s="767"/>
      <c r="J34" s="767"/>
      <c r="K34" s="789"/>
      <c r="L34" s="21">
        <v>0</v>
      </c>
      <c r="M34" s="21">
        <v>0</v>
      </c>
      <c r="N34" s="729"/>
      <c r="O34" s="769"/>
      <c r="P34" s="770"/>
      <c r="Q34" s="752"/>
      <c r="R34" s="767"/>
      <c r="S34" s="742"/>
      <c r="T34" s="767"/>
      <c r="U34" s="767"/>
    </row>
    <row r="35" spans="1:21" x14ac:dyDescent="0.25">
      <c r="A35" s="1"/>
      <c r="B35" s="776"/>
      <c r="C35" s="1810"/>
      <c r="D35" s="1815"/>
      <c r="E35" s="1816"/>
      <c r="F35" s="1622"/>
      <c r="G35" s="786"/>
      <c r="H35" s="768"/>
      <c r="I35" s="768"/>
      <c r="J35" s="768"/>
      <c r="K35" s="789"/>
      <c r="L35" s="21">
        <v>0</v>
      </c>
      <c r="M35" s="21">
        <v>0</v>
      </c>
      <c r="N35" s="791"/>
      <c r="O35" s="769"/>
      <c r="P35" s="770"/>
      <c r="Q35" s="752"/>
      <c r="R35" s="768"/>
      <c r="S35" s="741" t="s">
        <v>772</v>
      </c>
      <c r="T35" s="768"/>
      <c r="U35" s="768"/>
    </row>
    <row r="36" spans="1:21" ht="16.5" thickBot="1" x14ac:dyDescent="0.3">
      <c r="B36" s="775">
        <v>5</v>
      </c>
      <c r="C36" s="1811" t="s">
        <v>68</v>
      </c>
      <c r="D36" s="1817" t="s">
        <v>69</v>
      </c>
      <c r="E36" s="792" t="s">
        <v>70</v>
      </c>
      <c r="F36" s="22" t="s">
        <v>71</v>
      </c>
      <c r="G36" s="766">
        <v>1</v>
      </c>
      <c r="H36" s="774"/>
      <c r="I36" s="774"/>
      <c r="J36" s="774"/>
      <c r="K36" s="555" t="s">
        <v>72</v>
      </c>
      <c r="L36" s="781">
        <v>0</v>
      </c>
      <c r="M36" s="781">
        <v>0</v>
      </c>
      <c r="N36" s="766">
        <v>1</v>
      </c>
      <c r="O36" s="797">
        <f t="shared" si="1"/>
        <v>0</v>
      </c>
      <c r="P36" s="798">
        <f t="shared" si="2"/>
        <v>1</v>
      </c>
      <c r="Q36" s="793" t="str">
        <f t="shared" si="3"/>
        <v>P</v>
      </c>
      <c r="R36" s="774"/>
      <c r="S36" s="742"/>
      <c r="T36" s="774"/>
      <c r="U36" s="774"/>
    </row>
    <row r="37" spans="1:21" x14ac:dyDescent="0.25">
      <c r="B37" s="775"/>
      <c r="C37" s="1811"/>
      <c r="D37" s="1817"/>
      <c r="E37" s="792"/>
      <c r="F37" s="22" t="s">
        <v>73</v>
      </c>
      <c r="G37" s="767"/>
      <c r="H37" s="767"/>
      <c r="I37" s="767"/>
      <c r="J37" s="767"/>
      <c r="K37" s="555" t="s">
        <v>74</v>
      </c>
      <c r="L37" s="782"/>
      <c r="M37" s="782"/>
      <c r="N37" s="767"/>
      <c r="O37" s="797"/>
      <c r="P37" s="798"/>
      <c r="Q37" s="793"/>
      <c r="R37" s="767"/>
      <c r="S37" s="741" t="s">
        <v>772</v>
      </c>
      <c r="T37" s="767"/>
      <c r="U37" s="767"/>
    </row>
    <row r="38" spans="1:21" ht="16.5" thickBot="1" x14ac:dyDescent="0.3">
      <c r="B38" s="775"/>
      <c r="C38" s="1811"/>
      <c r="D38" s="1817"/>
      <c r="E38" s="792"/>
      <c r="F38" s="22" t="s">
        <v>75</v>
      </c>
      <c r="G38" s="767"/>
      <c r="H38" s="767"/>
      <c r="I38" s="767"/>
      <c r="J38" s="767"/>
      <c r="K38" s="794" t="s">
        <v>76</v>
      </c>
      <c r="L38" s="782"/>
      <c r="M38" s="782"/>
      <c r="N38" s="767"/>
      <c r="O38" s="797"/>
      <c r="P38" s="798"/>
      <c r="Q38" s="793"/>
      <c r="R38" s="767"/>
      <c r="S38" s="742"/>
      <c r="T38" s="767"/>
      <c r="U38" s="767"/>
    </row>
    <row r="39" spans="1:21" x14ac:dyDescent="0.25">
      <c r="B39" s="775"/>
      <c r="C39" s="1811"/>
      <c r="D39" s="1817"/>
      <c r="E39" s="792"/>
      <c r="F39" s="1621" t="s">
        <v>77</v>
      </c>
      <c r="G39" s="767"/>
      <c r="H39" s="767"/>
      <c r="I39" s="767"/>
      <c r="J39" s="767"/>
      <c r="K39" s="795"/>
      <c r="L39" s="782"/>
      <c r="M39" s="782"/>
      <c r="N39" s="767"/>
      <c r="O39" s="797"/>
      <c r="P39" s="798"/>
      <c r="Q39" s="793"/>
      <c r="R39" s="767"/>
      <c r="S39" s="741" t="s">
        <v>772</v>
      </c>
      <c r="T39" s="767"/>
      <c r="U39" s="767"/>
    </row>
    <row r="40" spans="1:21" x14ac:dyDescent="0.25">
      <c r="B40" s="775"/>
      <c r="C40" s="1811"/>
      <c r="D40" s="1817"/>
      <c r="E40" s="792"/>
      <c r="F40" s="1622"/>
      <c r="G40" s="768"/>
      <c r="H40" s="768"/>
      <c r="I40" s="768"/>
      <c r="J40" s="768"/>
      <c r="K40" s="796"/>
      <c r="L40" s="787"/>
      <c r="M40" s="787"/>
      <c r="N40" s="768"/>
      <c r="O40" s="797"/>
      <c r="P40" s="798"/>
      <c r="Q40" s="793"/>
      <c r="R40" s="768"/>
      <c r="S40" s="742"/>
      <c r="T40" s="768"/>
      <c r="U40" s="768"/>
    </row>
    <row r="66" spans="2:21" x14ac:dyDescent="0.25">
      <c r="B66" s="26" t="s">
        <v>78</v>
      </c>
      <c r="C66" s="26"/>
      <c r="F66" s="1"/>
    </row>
    <row r="67" spans="2:21" x14ac:dyDescent="0.25">
      <c r="D67" s="1"/>
      <c r="E67" s="1"/>
      <c r="F67" s="583"/>
      <c r="G67" s="1"/>
      <c r="H67" s="1"/>
      <c r="I67" s="1"/>
      <c r="J67" s="1"/>
      <c r="K67" s="1"/>
      <c r="L67" s="1"/>
      <c r="M67" s="1"/>
      <c r="N67" s="1"/>
      <c r="O67" s="1"/>
      <c r="P67" s="1"/>
      <c r="Q67" s="1"/>
      <c r="R67" s="1"/>
      <c r="S67" s="1"/>
      <c r="T67" s="1"/>
      <c r="U67" s="1"/>
    </row>
    <row r="68" spans="2:21" x14ac:dyDescent="0.25">
      <c r="B68" s="582"/>
      <c r="C68" s="583"/>
      <c r="D68" s="583"/>
      <c r="E68" s="583"/>
      <c r="F68" s="583"/>
      <c r="G68" s="583"/>
      <c r="H68" s="583"/>
      <c r="I68" s="583"/>
      <c r="J68" s="583"/>
      <c r="K68" s="583"/>
      <c r="L68" s="583"/>
      <c r="M68" s="583"/>
      <c r="N68" s="583"/>
      <c r="O68" s="583"/>
      <c r="P68" s="583"/>
      <c r="Q68" s="583"/>
      <c r="R68" s="583"/>
      <c r="S68" s="583"/>
      <c r="T68" s="583"/>
      <c r="U68" s="584"/>
    </row>
    <row r="69" spans="2:21" x14ac:dyDescent="0.25">
      <c r="B69" s="582"/>
      <c r="C69" s="583"/>
      <c r="D69" s="583"/>
      <c r="E69" s="583"/>
      <c r="F69" s="583"/>
      <c r="G69" s="583"/>
      <c r="H69" s="583"/>
      <c r="I69" s="583"/>
      <c r="J69" s="583"/>
      <c r="K69" s="583"/>
      <c r="L69" s="583"/>
      <c r="M69" s="583"/>
      <c r="N69" s="583"/>
      <c r="O69" s="583"/>
      <c r="P69" s="583"/>
      <c r="Q69" s="583"/>
      <c r="R69" s="583"/>
      <c r="S69" s="583"/>
      <c r="T69" s="583"/>
      <c r="U69" s="584"/>
    </row>
    <row r="70" spans="2:21" x14ac:dyDescent="0.25">
      <c r="B70" s="582"/>
      <c r="C70" s="583"/>
      <c r="D70" s="583"/>
      <c r="E70" s="583"/>
      <c r="F70" s="583"/>
      <c r="G70" s="583"/>
      <c r="H70" s="583"/>
      <c r="I70" s="583"/>
      <c r="J70" s="583"/>
      <c r="K70" s="583"/>
      <c r="L70" s="583"/>
      <c r="M70" s="583"/>
      <c r="N70" s="583"/>
      <c r="O70" s="583"/>
      <c r="P70" s="583"/>
      <c r="Q70" s="583"/>
      <c r="R70" s="583"/>
      <c r="S70" s="583"/>
      <c r="T70" s="583"/>
      <c r="U70" s="584"/>
    </row>
    <row r="71" spans="2:21" x14ac:dyDescent="0.25">
      <c r="B71" s="582"/>
      <c r="C71" s="583"/>
      <c r="D71" s="583"/>
      <c r="E71" s="583"/>
      <c r="F71" s="583"/>
      <c r="G71" s="583"/>
      <c r="H71" s="583"/>
      <c r="I71" s="583"/>
      <c r="J71" s="583"/>
      <c r="K71" s="583"/>
      <c r="L71" s="583"/>
      <c r="M71" s="583"/>
      <c r="N71" s="583"/>
      <c r="O71" s="583"/>
      <c r="P71" s="583"/>
      <c r="Q71" s="583"/>
      <c r="R71" s="583"/>
      <c r="S71" s="583"/>
      <c r="T71" s="583"/>
      <c r="U71" s="584"/>
    </row>
    <row r="72" spans="2:21" x14ac:dyDescent="0.25">
      <c r="B72" s="582"/>
      <c r="C72" s="583"/>
      <c r="D72" s="583"/>
      <c r="E72" s="583"/>
      <c r="F72" s="583"/>
      <c r="G72" s="583"/>
      <c r="H72" s="583"/>
      <c r="I72" s="583"/>
      <c r="J72" s="583"/>
      <c r="K72" s="583"/>
      <c r="L72" s="583"/>
      <c r="M72" s="583"/>
      <c r="N72" s="583"/>
      <c r="O72" s="583"/>
      <c r="P72" s="583"/>
      <c r="Q72" s="583"/>
      <c r="R72" s="583"/>
      <c r="S72" s="583"/>
      <c r="T72" s="583"/>
      <c r="U72" s="584"/>
    </row>
    <row r="73" spans="2:21" x14ac:dyDescent="0.25">
      <c r="B73" s="582"/>
      <c r="C73" s="583"/>
      <c r="D73" s="583"/>
      <c r="E73" s="583"/>
      <c r="F73" s="583"/>
      <c r="G73" s="583"/>
      <c r="H73" s="583"/>
      <c r="I73" s="583"/>
      <c r="J73" s="583"/>
      <c r="K73" s="583"/>
      <c r="L73" s="583"/>
      <c r="M73" s="583"/>
      <c r="N73" s="583"/>
      <c r="O73" s="583"/>
      <c r="P73" s="583"/>
      <c r="Q73" s="583"/>
      <c r="R73" s="583"/>
      <c r="S73" s="583"/>
      <c r="T73" s="583"/>
      <c r="U73" s="584"/>
    </row>
    <row r="74" spans="2:21" x14ac:dyDescent="0.25">
      <c r="B74" s="582"/>
      <c r="C74" s="583"/>
      <c r="D74" s="583"/>
      <c r="E74" s="583"/>
      <c r="F74" s="583"/>
      <c r="G74" s="583"/>
      <c r="H74" s="583"/>
      <c r="I74" s="583"/>
      <c r="J74" s="583"/>
      <c r="K74" s="583"/>
      <c r="L74" s="583"/>
      <c r="M74" s="583"/>
      <c r="N74" s="583"/>
      <c r="O74" s="583"/>
      <c r="P74" s="583"/>
      <c r="Q74" s="583"/>
      <c r="R74" s="583"/>
      <c r="S74" s="583"/>
      <c r="T74" s="583"/>
      <c r="U74" s="584"/>
    </row>
    <row r="75" spans="2:21" x14ac:dyDescent="0.25">
      <c r="B75" s="582"/>
      <c r="C75" s="583"/>
      <c r="D75" s="583"/>
      <c r="E75" s="583"/>
      <c r="F75" s="583"/>
      <c r="G75" s="583"/>
      <c r="H75" s="583"/>
      <c r="I75" s="583"/>
      <c r="J75" s="583"/>
      <c r="K75" s="583"/>
      <c r="L75" s="583"/>
      <c r="M75" s="583"/>
      <c r="N75" s="583"/>
      <c r="O75" s="583"/>
      <c r="P75" s="583"/>
      <c r="Q75" s="583"/>
      <c r="R75" s="583"/>
      <c r="S75" s="583"/>
      <c r="T75" s="583"/>
      <c r="U75" s="584"/>
    </row>
    <row r="76" spans="2:21" x14ac:dyDescent="0.25">
      <c r="B76" s="582"/>
      <c r="C76" s="583"/>
      <c r="D76" s="583"/>
      <c r="E76" s="583"/>
      <c r="F76" s="583"/>
      <c r="G76" s="583"/>
      <c r="H76" s="583"/>
      <c r="I76" s="583"/>
      <c r="J76" s="583"/>
      <c r="K76" s="583"/>
      <c r="L76" s="583"/>
      <c r="M76" s="583"/>
      <c r="N76" s="583"/>
      <c r="O76" s="583"/>
      <c r="P76" s="583"/>
      <c r="Q76" s="583"/>
      <c r="R76" s="583"/>
      <c r="S76" s="583"/>
      <c r="T76" s="583"/>
      <c r="U76" s="584"/>
    </row>
    <row r="77" spans="2:21" x14ac:dyDescent="0.25">
      <c r="B77" s="582"/>
      <c r="C77" s="583"/>
      <c r="D77" s="583"/>
      <c r="E77" s="583"/>
      <c r="F77" s="583"/>
      <c r="G77" s="583"/>
      <c r="H77" s="583"/>
      <c r="I77" s="583"/>
      <c r="J77" s="583"/>
      <c r="K77" s="583"/>
      <c r="L77" s="583"/>
      <c r="M77" s="583"/>
      <c r="N77" s="583"/>
      <c r="O77" s="583"/>
      <c r="P77" s="583"/>
      <c r="Q77" s="583"/>
      <c r="R77" s="583"/>
      <c r="S77" s="583"/>
      <c r="T77" s="583"/>
      <c r="U77" s="584"/>
    </row>
    <row r="78" spans="2:21" x14ac:dyDescent="0.25">
      <c r="B78" s="582"/>
      <c r="C78" s="583"/>
      <c r="D78" s="583"/>
      <c r="E78" s="583"/>
      <c r="G78" s="583"/>
      <c r="H78" s="583"/>
      <c r="I78" s="583"/>
      <c r="J78" s="583"/>
      <c r="K78" s="583"/>
      <c r="L78" s="583"/>
      <c r="M78" s="583"/>
      <c r="N78" s="583"/>
      <c r="O78" s="583"/>
      <c r="P78" s="583"/>
      <c r="Q78" s="583"/>
      <c r="R78" s="583"/>
      <c r="S78" s="583"/>
      <c r="T78" s="583"/>
      <c r="U78" s="584"/>
    </row>
  </sheetData>
  <mergeCells count="130">
    <mergeCell ref="S21:S22"/>
    <mergeCell ref="S23:S24"/>
    <mergeCell ref="S25:S26"/>
    <mergeCell ref="S27:S28"/>
    <mergeCell ref="S29:S30"/>
    <mergeCell ref="S31:S32"/>
    <mergeCell ref="S33:S34"/>
    <mergeCell ref="S35:S36"/>
    <mergeCell ref="S37:S38"/>
    <mergeCell ref="Q36:Q40"/>
    <mergeCell ref="R36:R40"/>
    <mergeCell ref="T36:T40"/>
    <mergeCell ref="U36:U40"/>
    <mergeCell ref="K38:K40"/>
    <mergeCell ref="J36:J40"/>
    <mergeCell ref="L36:L40"/>
    <mergeCell ref="M36:M40"/>
    <mergeCell ref="N36:N40"/>
    <mergeCell ref="O36:O40"/>
    <mergeCell ref="P36:P40"/>
    <mergeCell ref="B36:B40"/>
    <mergeCell ref="C36:C40"/>
    <mergeCell ref="D36:D40"/>
    <mergeCell ref="E36:E40"/>
    <mergeCell ref="G36:G40"/>
    <mergeCell ref="H36:H40"/>
    <mergeCell ref="I36:I40"/>
    <mergeCell ref="K31:K35"/>
    <mergeCell ref="N31:N35"/>
    <mergeCell ref="C31:C35"/>
    <mergeCell ref="F34:F35"/>
    <mergeCell ref="F39:F40"/>
    <mergeCell ref="D31:D35"/>
    <mergeCell ref="E31:E35"/>
    <mergeCell ref="G31:G35"/>
    <mergeCell ref="H31:H35"/>
    <mergeCell ref="I31:I35"/>
    <mergeCell ref="J31:J35"/>
    <mergeCell ref="T31:T35"/>
    <mergeCell ref="U31:U35"/>
    <mergeCell ref="O31:O35"/>
    <mergeCell ref="P31:P35"/>
    <mergeCell ref="Q31:Q35"/>
    <mergeCell ref="R31:R35"/>
    <mergeCell ref="S39:S40"/>
    <mergeCell ref="U26:U30"/>
    <mergeCell ref="B31:B35"/>
    <mergeCell ref="O26:O29"/>
    <mergeCell ref="P26:P29"/>
    <mergeCell ref="Q26:Q29"/>
    <mergeCell ref="R26:R30"/>
    <mergeCell ref="T26:T30"/>
    <mergeCell ref="I26:I29"/>
    <mergeCell ref="J26:J29"/>
    <mergeCell ref="K26:K30"/>
    <mergeCell ref="L26:L29"/>
    <mergeCell ref="M26:M29"/>
    <mergeCell ref="N26:N29"/>
    <mergeCell ref="B26:B30"/>
    <mergeCell ref="C26:C30"/>
    <mergeCell ref="D26:D30"/>
    <mergeCell ref="E26:E30"/>
    <mergeCell ref="G26:G29"/>
    <mergeCell ref="H26:H29"/>
    <mergeCell ref="Q21:Q25"/>
    <mergeCell ref="R21:R25"/>
    <mergeCell ref="T21:T25"/>
    <mergeCell ref="U21:U25"/>
    <mergeCell ref="K21:K25"/>
    <mergeCell ref="L21:L25"/>
    <mergeCell ref="M21:M25"/>
    <mergeCell ref="N21:N25"/>
    <mergeCell ref="O21:O25"/>
    <mergeCell ref="P21:P25"/>
    <mergeCell ref="B21:B25"/>
    <mergeCell ref="E21:E25"/>
    <mergeCell ref="G21:G25"/>
    <mergeCell ref="H21:H25"/>
    <mergeCell ref="I21:I25"/>
    <mergeCell ref="J21:J25"/>
    <mergeCell ref="P19:P20"/>
    <mergeCell ref="Q19:Q20"/>
    <mergeCell ref="R19:R20"/>
    <mergeCell ref="S19:S20"/>
    <mergeCell ref="T19:T20"/>
    <mergeCell ref="U19:U20"/>
    <mergeCell ref="J19:J20"/>
    <mergeCell ref="K19:K20"/>
    <mergeCell ref="L19:L20"/>
    <mergeCell ref="M19:M20"/>
    <mergeCell ref="N19:N20"/>
    <mergeCell ref="O19:O20"/>
    <mergeCell ref="B19:B20"/>
    <mergeCell ref="C19:C25"/>
    <mergeCell ref="D19:D25"/>
    <mergeCell ref="E19:E20"/>
    <mergeCell ref="G19:G20"/>
    <mergeCell ref="H19:H20"/>
    <mergeCell ref="I19:I20"/>
    <mergeCell ref="G16:J16"/>
    <mergeCell ref="K16:K17"/>
    <mergeCell ref="B11:F11"/>
    <mergeCell ref="G11:N11"/>
    <mergeCell ref="B13:U13"/>
    <mergeCell ref="B15:M15"/>
    <mergeCell ref="N15:U15"/>
    <mergeCell ref="B16:B17"/>
    <mergeCell ref="C16:C17"/>
    <mergeCell ref="D16:D17"/>
    <mergeCell ref="E16:E17"/>
    <mergeCell ref="F16:F17"/>
    <mergeCell ref="R16:R17"/>
    <mergeCell ref="S16:S17"/>
    <mergeCell ref="U16:U17"/>
    <mergeCell ref="L16:L17"/>
    <mergeCell ref="M16:M17"/>
    <mergeCell ref="N16:N17"/>
    <mergeCell ref="O16:Q16"/>
    <mergeCell ref="B8:F8"/>
    <mergeCell ref="G8:N8"/>
    <mergeCell ref="B9:F9"/>
    <mergeCell ref="G9:N9"/>
    <mergeCell ref="B10:F10"/>
    <mergeCell ref="G10:N10"/>
    <mergeCell ref="B4:F6"/>
    <mergeCell ref="G4:N4"/>
    <mergeCell ref="O4:U4"/>
    <mergeCell ref="G5:N6"/>
    <mergeCell ref="O5:U5"/>
    <mergeCell ref="O6:U6"/>
  </mergeCells>
  <conditionalFormatting sqref="Q19 Q21 Q26 Q30:Q31 Q36">
    <cfRule type="containsText" dxfId="129" priority="2" stopIfTrue="1" operator="containsText" text="P">
      <formula>NOT(ISERROR(SEARCH("P",Q19)))</formula>
    </cfRule>
    <cfRule type="containsText" dxfId="128" priority="3" stopIfTrue="1" operator="containsText" text="R">
      <formula>NOT(ISERROR(SEARCH("R",Q19)))</formula>
    </cfRule>
    <cfRule type="containsText" dxfId="127" priority="4" operator="containsText" text="T">
      <formula>NOT(ISERROR(SEARCH("T",Q19)))</formula>
    </cfRule>
  </conditionalFormatting>
  <conditionalFormatting sqref="Q19 Q36 Q26 Q30:Q31 Q21">
    <cfRule type="iconSet" priority="1">
      <iconSet iconSet="3Symbols2">
        <cfvo type="percent" val="0"/>
        <cfvo type="percent" val="0.74"/>
        <cfvo type="percent" val="0.85"/>
      </iconSet>
    </cfRule>
  </conditionalFormatting>
  <dataValidations count="2">
    <dataValidation allowBlank="1" showInputMessage="1" showErrorMessage="1" promptTitle="Unidad de medida" prompt="Es una herramienta de medición del producto. Solo mide, no opina. Ejemplo: Técnicos capacitados." sqref="K36 K31" xr:uid="{C8BE4B14-A7B6-4380-8A68-2F3E53C5E00F}"/>
    <dataValidation allowBlank="1" showInputMessage="1" showErrorMessage="1" promptTitle="Producto" prompt="Son bienes y/o servicios que la institución entrega a la población o a otras instituciones. Constituyen la “razón de ser” de la institución." sqref="E31 E36" xr:uid="{BE4F62AF-608B-462A-9807-EC32487450CA}"/>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76A870-D4DC-494A-AD94-EE552B359C12}">
  <dimension ref="A1:T40"/>
  <sheetViews>
    <sheetView topLeftCell="E6" zoomScale="86" zoomScaleNormal="86" workbookViewId="0">
      <selection activeCell="F25" sqref="F25:F26"/>
    </sheetView>
  </sheetViews>
  <sheetFormatPr baseColWidth="10" defaultColWidth="11.42578125" defaultRowHeight="12.75" x14ac:dyDescent="0.2"/>
  <cols>
    <col min="1" max="1" width="6.28515625" style="92" customWidth="1"/>
    <col min="2" max="2" width="25.28515625" style="92" customWidth="1"/>
    <col min="3" max="3" width="29" style="92" customWidth="1"/>
    <col min="4" max="4" width="41.42578125" style="92" customWidth="1"/>
    <col min="5" max="5" width="45.42578125" style="92" customWidth="1"/>
    <col min="6" max="6" width="5.7109375" style="92" customWidth="1"/>
    <col min="7" max="7" width="6.5703125" style="92" customWidth="1"/>
    <col min="8" max="8" width="5.7109375" style="92" customWidth="1"/>
    <col min="9" max="9" width="6.28515625" style="92" customWidth="1"/>
    <col min="10" max="10" width="37.5703125" style="92" customWidth="1"/>
    <col min="11" max="11" width="19.42578125" style="92" customWidth="1"/>
    <col min="12" max="12" width="27.85546875" style="92" customWidth="1"/>
    <col min="13" max="13" width="11.42578125" style="92"/>
    <col min="14" max="14" width="15.140625" style="92" customWidth="1"/>
    <col min="15" max="16" width="11.42578125" style="92"/>
    <col min="17" max="17" width="30.28515625" style="92" customWidth="1"/>
    <col min="18" max="18" width="26.7109375" style="92" customWidth="1"/>
    <col min="19" max="19" width="25" style="92" customWidth="1"/>
    <col min="20" max="20" width="31.140625" style="92" customWidth="1"/>
    <col min="21" max="16384" width="11.42578125" style="92"/>
  </cols>
  <sheetData>
    <row r="1" spans="1:20" ht="13.5" thickBot="1" x14ac:dyDescent="0.25"/>
    <row r="2" spans="1:20" ht="13.5" thickBot="1" x14ac:dyDescent="0.25">
      <c r="A2" s="799"/>
      <c r="B2" s="800"/>
      <c r="C2" s="800"/>
      <c r="D2" s="800"/>
      <c r="E2" s="801"/>
      <c r="F2" s="808" t="s">
        <v>0</v>
      </c>
      <c r="G2" s="809"/>
      <c r="H2" s="809"/>
      <c r="I2" s="809"/>
      <c r="J2" s="809"/>
      <c r="K2" s="809"/>
      <c r="L2" s="809"/>
      <c r="M2" s="810"/>
      <c r="N2" s="811" t="s">
        <v>1</v>
      </c>
      <c r="O2" s="812"/>
      <c r="P2" s="812"/>
      <c r="Q2" s="812"/>
      <c r="R2" s="812"/>
      <c r="S2" s="812"/>
      <c r="T2" s="813"/>
    </row>
    <row r="3" spans="1:20" ht="13.5" thickBot="1" x14ac:dyDescent="0.25">
      <c r="A3" s="802"/>
      <c r="B3" s="803"/>
      <c r="C3" s="803"/>
      <c r="D3" s="803"/>
      <c r="E3" s="804"/>
      <c r="F3" s="814" t="s">
        <v>2</v>
      </c>
      <c r="G3" s="815"/>
      <c r="H3" s="815"/>
      <c r="I3" s="815"/>
      <c r="J3" s="815"/>
      <c r="K3" s="815"/>
      <c r="L3" s="815"/>
      <c r="M3" s="816"/>
      <c r="N3" s="820" t="s">
        <v>213</v>
      </c>
      <c r="O3" s="821"/>
      <c r="P3" s="821"/>
      <c r="Q3" s="821"/>
      <c r="R3" s="821"/>
      <c r="S3" s="821"/>
      <c r="T3" s="822"/>
    </row>
    <row r="4" spans="1:20" ht="13.5" thickBot="1" x14ac:dyDescent="0.25">
      <c r="A4" s="805"/>
      <c r="B4" s="806"/>
      <c r="C4" s="806"/>
      <c r="D4" s="806"/>
      <c r="E4" s="807"/>
      <c r="F4" s="817"/>
      <c r="G4" s="818"/>
      <c r="H4" s="818"/>
      <c r="I4" s="818"/>
      <c r="J4" s="818"/>
      <c r="K4" s="818"/>
      <c r="L4" s="818"/>
      <c r="M4" s="819"/>
      <c r="N4" s="823" t="s">
        <v>4</v>
      </c>
      <c r="O4" s="824"/>
      <c r="P4" s="824"/>
      <c r="Q4" s="824"/>
      <c r="R4" s="824"/>
      <c r="S4" s="824"/>
      <c r="T4" s="825"/>
    </row>
    <row r="5" spans="1:20" x14ac:dyDescent="0.2">
      <c r="A5" s="97"/>
      <c r="B5" s="97"/>
      <c r="C5" s="97"/>
      <c r="D5" s="97"/>
      <c r="E5" s="97"/>
      <c r="F5" s="97"/>
      <c r="G5" s="97"/>
      <c r="H5" s="97"/>
      <c r="I5" s="97"/>
      <c r="J5" s="95"/>
      <c r="K5" s="95"/>
      <c r="L5" s="98"/>
      <c r="M5" s="98"/>
      <c r="N5" s="98"/>
      <c r="O5" s="98"/>
      <c r="P5" s="98"/>
      <c r="Q5" s="98"/>
      <c r="R5" s="98"/>
      <c r="S5" s="98"/>
      <c r="T5" s="98"/>
    </row>
    <row r="6" spans="1:20" x14ac:dyDescent="0.2">
      <c r="A6" s="826" t="s">
        <v>5</v>
      </c>
      <c r="B6" s="826"/>
      <c r="C6" s="826"/>
      <c r="D6" s="826"/>
      <c r="E6" s="826"/>
      <c r="F6" s="827" t="s">
        <v>214</v>
      </c>
      <c r="G6" s="828"/>
      <c r="H6" s="828"/>
      <c r="I6" s="828"/>
      <c r="J6" s="828"/>
      <c r="K6" s="828"/>
      <c r="L6" s="828"/>
      <c r="M6" s="829"/>
      <c r="N6" s="98"/>
      <c r="O6" s="98"/>
      <c r="P6" s="98"/>
      <c r="Q6" s="98"/>
      <c r="R6" s="98"/>
      <c r="S6" s="98"/>
      <c r="T6" s="98"/>
    </row>
    <row r="7" spans="1:20" x14ac:dyDescent="0.2">
      <c r="A7" s="826" t="s">
        <v>7</v>
      </c>
      <c r="B7" s="826"/>
      <c r="C7" s="826"/>
      <c r="D7" s="826"/>
      <c r="E7" s="826"/>
      <c r="F7" s="827">
        <v>2026</v>
      </c>
      <c r="G7" s="828"/>
      <c r="H7" s="828"/>
      <c r="I7" s="828"/>
      <c r="J7" s="828"/>
      <c r="K7" s="828"/>
      <c r="L7" s="828"/>
      <c r="M7" s="829"/>
      <c r="N7" s="98"/>
      <c r="O7" s="98"/>
      <c r="P7" s="98"/>
      <c r="Q7" s="98"/>
      <c r="R7" s="98"/>
      <c r="S7" s="98"/>
      <c r="T7" s="98"/>
    </row>
    <row r="8" spans="1:20" x14ac:dyDescent="0.2">
      <c r="A8" s="826" t="s">
        <v>8</v>
      </c>
      <c r="B8" s="826"/>
      <c r="C8" s="826"/>
      <c r="D8" s="826"/>
      <c r="E8" s="826"/>
      <c r="F8" s="830">
        <v>46023</v>
      </c>
      <c r="G8" s="828"/>
      <c r="H8" s="828"/>
      <c r="I8" s="828"/>
      <c r="J8" s="828"/>
      <c r="K8" s="828"/>
      <c r="L8" s="828"/>
      <c r="M8" s="829"/>
      <c r="N8" s="98"/>
      <c r="O8" s="98"/>
      <c r="P8" s="98"/>
      <c r="Q8" s="98"/>
      <c r="R8" s="98"/>
      <c r="S8" s="98"/>
      <c r="T8" s="98"/>
    </row>
    <row r="9" spans="1:20" x14ac:dyDescent="0.2">
      <c r="A9" s="826" t="s">
        <v>10</v>
      </c>
      <c r="B9" s="826"/>
      <c r="C9" s="826"/>
      <c r="D9" s="826"/>
      <c r="E9" s="826"/>
      <c r="F9" s="830">
        <v>46112</v>
      </c>
      <c r="G9" s="828"/>
      <c r="H9" s="828"/>
      <c r="I9" s="828"/>
      <c r="J9" s="828"/>
      <c r="K9" s="828"/>
      <c r="L9" s="828"/>
      <c r="M9" s="829"/>
      <c r="N9" s="98"/>
      <c r="O9" s="98"/>
      <c r="P9" s="98"/>
      <c r="Q9" s="98"/>
      <c r="R9" s="98"/>
      <c r="S9" s="98"/>
      <c r="T9" s="98"/>
    </row>
    <row r="10" spans="1:20" ht="13.5" thickBot="1" x14ac:dyDescent="0.25">
      <c r="A10" s="100"/>
      <c r="B10" s="100"/>
      <c r="C10" s="100"/>
      <c r="D10" s="100"/>
      <c r="E10" s="100"/>
      <c r="F10" s="100"/>
      <c r="G10" s="100"/>
      <c r="H10" s="100"/>
      <c r="I10" s="100"/>
      <c r="J10" s="95"/>
      <c r="K10" s="95"/>
      <c r="L10" s="95"/>
      <c r="M10" s="95"/>
      <c r="N10" s="98"/>
      <c r="O10" s="98"/>
      <c r="P10" s="98"/>
      <c r="Q10" s="98"/>
      <c r="R10" s="98"/>
      <c r="S10" s="98"/>
      <c r="T10" s="98"/>
    </row>
    <row r="11" spans="1:20" ht="13.5" thickBot="1" x14ac:dyDescent="0.25">
      <c r="A11" s="837" t="s">
        <v>12</v>
      </c>
      <c r="B11" s="838"/>
      <c r="C11" s="838"/>
      <c r="D11" s="838"/>
      <c r="E11" s="838"/>
      <c r="F11" s="838"/>
      <c r="G11" s="838"/>
      <c r="H11" s="838"/>
      <c r="I11" s="838"/>
      <c r="J11" s="838"/>
      <c r="K11" s="838"/>
      <c r="L11" s="838"/>
      <c r="M11" s="838"/>
      <c r="N11" s="838"/>
      <c r="O11" s="838"/>
      <c r="P11" s="838"/>
      <c r="Q11" s="838"/>
      <c r="R11" s="838"/>
      <c r="S11" s="838"/>
      <c r="T11" s="839"/>
    </row>
    <row r="12" spans="1:20" ht="13.5" thickBot="1" x14ac:dyDescent="0.25">
      <c r="A12" s="101"/>
      <c r="B12" s="102"/>
      <c r="C12" s="102"/>
      <c r="D12" s="102"/>
      <c r="E12" s="102"/>
      <c r="F12" s="102"/>
      <c r="G12" s="102"/>
      <c r="H12" s="102"/>
      <c r="I12" s="102"/>
      <c r="J12" s="102"/>
      <c r="K12" s="102"/>
      <c r="L12" s="102"/>
      <c r="M12" s="102"/>
      <c r="N12" s="102"/>
      <c r="O12" s="102"/>
      <c r="P12" s="102"/>
      <c r="Q12" s="102"/>
      <c r="R12" s="102"/>
      <c r="S12" s="102"/>
      <c r="T12" s="103"/>
    </row>
    <row r="13" spans="1:20" ht="13.5" thickBot="1" x14ac:dyDescent="0.25">
      <c r="A13" s="840" t="s">
        <v>13</v>
      </c>
      <c r="B13" s="841"/>
      <c r="C13" s="841"/>
      <c r="D13" s="841"/>
      <c r="E13" s="841"/>
      <c r="F13" s="841"/>
      <c r="G13" s="841"/>
      <c r="H13" s="841"/>
      <c r="I13" s="841"/>
      <c r="J13" s="841"/>
      <c r="K13" s="841"/>
      <c r="L13" s="842"/>
      <c r="M13" s="843" t="s">
        <v>14</v>
      </c>
      <c r="N13" s="843"/>
      <c r="O13" s="843"/>
      <c r="P13" s="843"/>
      <c r="Q13" s="843"/>
      <c r="R13" s="843"/>
      <c r="S13" s="843"/>
      <c r="T13" s="844"/>
    </row>
    <row r="14" spans="1:20" ht="13.5" thickBot="1" x14ac:dyDescent="0.25">
      <c r="A14" s="831" t="s">
        <v>15</v>
      </c>
      <c r="B14" s="833" t="s">
        <v>16</v>
      </c>
      <c r="C14" s="833" t="s">
        <v>80</v>
      </c>
      <c r="D14" s="831" t="s">
        <v>18</v>
      </c>
      <c r="E14" s="835" t="s">
        <v>19</v>
      </c>
      <c r="F14" s="858" t="s">
        <v>20</v>
      </c>
      <c r="G14" s="859"/>
      <c r="H14" s="859"/>
      <c r="I14" s="860"/>
      <c r="J14" s="861" t="s">
        <v>21</v>
      </c>
      <c r="K14" s="861" t="s">
        <v>22</v>
      </c>
      <c r="L14" s="861" t="s">
        <v>23</v>
      </c>
      <c r="M14" s="863" t="s">
        <v>24</v>
      </c>
      <c r="N14" s="865" t="s">
        <v>25</v>
      </c>
      <c r="O14" s="866"/>
      <c r="P14" s="867"/>
      <c r="Q14" s="845" t="s">
        <v>81</v>
      </c>
      <c r="R14" s="847" t="s">
        <v>27</v>
      </c>
      <c r="S14" s="157" t="s">
        <v>28</v>
      </c>
      <c r="T14" s="849" t="s">
        <v>29</v>
      </c>
    </row>
    <row r="15" spans="1:20" ht="32.25" customHeight="1" thickBot="1" x14ac:dyDescent="0.25">
      <c r="A15" s="832"/>
      <c r="B15" s="834"/>
      <c r="C15" s="834"/>
      <c r="D15" s="832"/>
      <c r="E15" s="836"/>
      <c r="F15" s="33" t="s">
        <v>30</v>
      </c>
      <c r="G15" s="33" t="s">
        <v>31</v>
      </c>
      <c r="H15" s="33" t="s">
        <v>32</v>
      </c>
      <c r="I15" s="33" t="s">
        <v>33</v>
      </c>
      <c r="J15" s="862"/>
      <c r="K15" s="862"/>
      <c r="L15" s="862"/>
      <c r="M15" s="864"/>
      <c r="N15" s="158" t="s">
        <v>34</v>
      </c>
      <c r="O15" s="36" t="s">
        <v>35</v>
      </c>
      <c r="P15" s="37" t="s">
        <v>36</v>
      </c>
      <c r="Q15" s="846"/>
      <c r="R15" s="848"/>
      <c r="S15" s="159"/>
      <c r="T15" s="850"/>
    </row>
    <row r="16" spans="1:20" ht="13.5" thickBot="1" x14ac:dyDescent="0.25">
      <c r="A16" s="97"/>
      <c r="B16" s="97"/>
      <c r="C16" s="97"/>
      <c r="D16" s="97"/>
      <c r="E16" s="97"/>
      <c r="F16" s="97"/>
      <c r="G16" s="97"/>
      <c r="H16" s="97"/>
      <c r="I16" s="97"/>
      <c r="J16" s="160"/>
      <c r="K16" s="97"/>
      <c r="L16" s="161"/>
      <c r="M16" s="97"/>
      <c r="Q16" s="97"/>
      <c r="R16" s="97"/>
      <c r="S16" s="97"/>
      <c r="T16" s="160"/>
    </row>
    <row r="17" spans="1:20" ht="33" customHeight="1" x14ac:dyDescent="0.2">
      <c r="A17" s="851">
        <v>1</v>
      </c>
      <c r="B17" s="853" t="s">
        <v>215</v>
      </c>
      <c r="C17" s="853" t="s">
        <v>216</v>
      </c>
      <c r="D17" s="853" t="s">
        <v>217</v>
      </c>
      <c r="E17" s="47" t="s">
        <v>218</v>
      </c>
      <c r="F17" s="856">
        <v>1</v>
      </c>
      <c r="G17" s="856"/>
      <c r="H17" s="856"/>
      <c r="I17" s="856"/>
      <c r="J17" s="880" t="s">
        <v>219</v>
      </c>
      <c r="K17" s="882" t="s">
        <v>220</v>
      </c>
      <c r="L17" s="882" t="s">
        <v>220</v>
      </c>
      <c r="M17" s="856">
        <v>1</v>
      </c>
      <c r="N17" s="884">
        <f t="shared" ref="N17:N26" si="0">IF(M17&lt;1,M17-AVERAGE(F17:I17),M17-(SUM(F17:I17)))</f>
        <v>0</v>
      </c>
      <c r="O17" s="856">
        <f>M17/F17</f>
        <v>1</v>
      </c>
      <c r="P17" s="868" t="str">
        <f t="shared" ref="P17:P26" si="1">IF(O17&lt;=V$17,"T",IF(O17&lt;$Y$17,"R",IF(O17&gt;=$Y$17,"P")))</f>
        <v>P</v>
      </c>
      <c r="Q17" s="51"/>
      <c r="R17" s="162"/>
      <c r="S17" s="870" t="s">
        <v>221</v>
      </c>
      <c r="T17" s="873" t="s">
        <v>222</v>
      </c>
    </row>
    <row r="18" spans="1:20" ht="25.5" x14ac:dyDescent="0.2">
      <c r="A18" s="852"/>
      <c r="B18" s="854"/>
      <c r="C18" s="854"/>
      <c r="D18" s="854"/>
      <c r="E18" s="63" t="s">
        <v>223</v>
      </c>
      <c r="F18" s="857"/>
      <c r="G18" s="857"/>
      <c r="H18" s="857"/>
      <c r="I18" s="879"/>
      <c r="J18" s="881"/>
      <c r="K18" s="883"/>
      <c r="L18" s="883"/>
      <c r="M18" s="857"/>
      <c r="N18" s="885"/>
      <c r="O18" s="857"/>
      <c r="P18" s="869"/>
      <c r="Q18" s="64"/>
      <c r="R18" s="165"/>
      <c r="S18" s="871"/>
      <c r="T18" s="874"/>
    </row>
    <row r="19" spans="1:20" ht="38.25" x14ac:dyDescent="0.2">
      <c r="A19" s="852"/>
      <c r="B19" s="854"/>
      <c r="C19" s="854"/>
      <c r="D19" s="854"/>
      <c r="E19" s="57" t="s">
        <v>224</v>
      </c>
      <c r="F19" s="166">
        <v>6</v>
      </c>
      <c r="G19" s="166"/>
      <c r="H19" s="167"/>
      <c r="I19" s="166"/>
      <c r="J19" s="164" t="s">
        <v>225</v>
      </c>
      <c r="K19" s="110" t="s">
        <v>220</v>
      </c>
      <c r="L19" s="110" t="s">
        <v>220</v>
      </c>
      <c r="M19" s="166">
        <v>5</v>
      </c>
      <c r="N19" s="71">
        <f t="shared" si="0"/>
        <v>-1</v>
      </c>
      <c r="O19" s="168">
        <f t="shared" ref="O19:O26" si="2">IF(M19&lt;1,(AVERAGE(F19:I19)/M19),SUM(F19:I19)/M19)</f>
        <v>1.2</v>
      </c>
      <c r="P19" s="73" t="str">
        <f t="shared" si="1"/>
        <v>P</v>
      </c>
      <c r="Q19" s="74"/>
      <c r="R19" s="114"/>
      <c r="S19" s="871"/>
      <c r="T19" s="874"/>
    </row>
    <row r="20" spans="1:20" ht="42.75" customHeight="1" x14ac:dyDescent="0.2">
      <c r="A20" s="852"/>
      <c r="B20" s="854"/>
      <c r="C20" s="854"/>
      <c r="D20" s="854"/>
      <c r="E20" s="57" t="s">
        <v>226</v>
      </c>
      <c r="F20" s="166">
        <v>8</v>
      </c>
      <c r="G20" s="166"/>
      <c r="H20" s="167"/>
      <c r="I20" s="166"/>
      <c r="J20" s="164" t="s">
        <v>227</v>
      </c>
      <c r="K20" s="110" t="s">
        <v>220</v>
      </c>
      <c r="L20" s="110" t="s">
        <v>220</v>
      </c>
      <c r="M20" s="166">
        <v>3</v>
      </c>
      <c r="N20" s="71">
        <f t="shared" si="0"/>
        <v>-5</v>
      </c>
      <c r="O20" s="168">
        <f>F20/M20</f>
        <v>2.6666666666666665</v>
      </c>
      <c r="P20" s="73" t="str">
        <f t="shared" si="1"/>
        <v>P</v>
      </c>
      <c r="Q20" s="74"/>
      <c r="R20" s="114"/>
      <c r="S20" s="872"/>
      <c r="T20" s="875"/>
    </row>
    <row r="21" spans="1:20" ht="29.25" customHeight="1" x14ac:dyDescent="0.2">
      <c r="A21" s="852">
        <v>2</v>
      </c>
      <c r="B21" s="854"/>
      <c r="C21" s="854"/>
      <c r="D21" s="855"/>
      <c r="E21" s="164" t="s">
        <v>228</v>
      </c>
      <c r="F21" s="168">
        <v>1</v>
      </c>
      <c r="G21" s="168"/>
      <c r="H21" s="168"/>
      <c r="I21" s="169"/>
      <c r="J21" s="164" t="s">
        <v>229</v>
      </c>
      <c r="K21" s="110" t="s">
        <v>220</v>
      </c>
      <c r="L21" s="110" t="s">
        <v>220</v>
      </c>
      <c r="M21" s="168">
        <v>1</v>
      </c>
      <c r="N21" s="72">
        <f t="shared" si="0"/>
        <v>0</v>
      </c>
      <c r="O21" s="168">
        <f t="shared" si="2"/>
        <v>1</v>
      </c>
      <c r="P21" s="73" t="str">
        <f t="shared" si="1"/>
        <v>P</v>
      </c>
      <c r="Q21" s="74"/>
      <c r="R21" s="114"/>
      <c r="S21" s="876" t="s">
        <v>230</v>
      </c>
      <c r="T21" s="877" t="s">
        <v>231</v>
      </c>
    </row>
    <row r="22" spans="1:20" ht="25.5" x14ac:dyDescent="0.2">
      <c r="A22" s="852"/>
      <c r="B22" s="854"/>
      <c r="C22" s="854"/>
      <c r="D22" s="878" t="s">
        <v>232</v>
      </c>
      <c r="E22" s="164" t="s">
        <v>233</v>
      </c>
      <c r="F22" s="168">
        <v>1</v>
      </c>
      <c r="G22" s="168"/>
      <c r="H22" s="168"/>
      <c r="I22" s="169"/>
      <c r="J22" s="164" t="s">
        <v>234</v>
      </c>
      <c r="K22" s="110" t="s">
        <v>220</v>
      </c>
      <c r="L22" s="110" t="s">
        <v>220</v>
      </c>
      <c r="M22" s="166">
        <v>1</v>
      </c>
      <c r="N22" s="71">
        <f t="shared" si="0"/>
        <v>0</v>
      </c>
      <c r="O22" s="168">
        <f t="shared" si="2"/>
        <v>1</v>
      </c>
      <c r="P22" s="73" t="str">
        <f t="shared" si="1"/>
        <v>P</v>
      </c>
      <c r="Q22" s="74"/>
      <c r="R22" s="114"/>
      <c r="S22" s="871"/>
      <c r="T22" s="875"/>
    </row>
    <row r="23" spans="1:20" ht="25.5" x14ac:dyDescent="0.2">
      <c r="A23" s="852"/>
      <c r="B23" s="854"/>
      <c r="C23" s="854"/>
      <c r="D23" s="855"/>
      <c r="E23" s="164" t="s">
        <v>235</v>
      </c>
      <c r="F23" s="168">
        <v>1</v>
      </c>
      <c r="G23" s="168"/>
      <c r="H23" s="168"/>
      <c r="I23" s="169"/>
      <c r="J23" s="164" t="s">
        <v>236</v>
      </c>
      <c r="K23" s="110" t="s">
        <v>220</v>
      </c>
      <c r="L23" s="110" t="s">
        <v>220</v>
      </c>
      <c r="M23" s="168">
        <v>1</v>
      </c>
      <c r="N23" s="72">
        <f t="shared" si="0"/>
        <v>0</v>
      </c>
      <c r="O23" s="168">
        <f t="shared" si="2"/>
        <v>1</v>
      </c>
      <c r="P23" s="73" t="str">
        <f t="shared" si="1"/>
        <v>P</v>
      </c>
      <c r="Q23" s="74"/>
      <c r="R23" s="114"/>
      <c r="S23" s="872"/>
      <c r="T23" s="170" t="s">
        <v>237</v>
      </c>
    </row>
    <row r="24" spans="1:20" ht="38.25" x14ac:dyDescent="0.2">
      <c r="A24" s="852">
        <v>3</v>
      </c>
      <c r="B24" s="855"/>
      <c r="C24" s="855"/>
      <c r="D24" s="890" t="s">
        <v>238</v>
      </c>
      <c r="E24" s="164" t="s">
        <v>239</v>
      </c>
      <c r="F24" s="166">
        <v>2</v>
      </c>
      <c r="G24" s="166"/>
      <c r="H24" s="171"/>
      <c r="I24" s="171"/>
      <c r="J24" s="164" t="s">
        <v>240</v>
      </c>
      <c r="K24" s="110"/>
      <c r="L24" s="110" t="s">
        <v>220</v>
      </c>
      <c r="M24" s="166">
        <v>1</v>
      </c>
      <c r="N24" s="71">
        <f t="shared" si="0"/>
        <v>-1</v>
      </c>
      <c r="O24" s="168">
        <f t="shared" si="2"/>
        <v>2</v>
      </c>
      <c r="P24" s="73" t="str">
        <f t="shared" si="1"/>
        <v>P</v>
      </c>
      <c r="Q24" s="74"/>
      <c r="R24" s="114"/>
      <c r="S24" s="172" t="s">
        <v>241</v>
      </c>
      <c r="T24" s="170" t="s">
        <v>242</v>
      </c>
    </row>
    <row r="25" spans="1:20" ht="38.25" customHeight="1" x14ac:dyDescent="0.2">
      <c r="A25" s="852"/>
      <c r="B25" s="892" t="s">
        <v>243</v>
      </c>
      <c r="C25" s="890" t="s">
        <v>244</v>
      </c>
      <c r="D25" s="890"/>
      <c r="E25" s="57" t="s">
        <v>245</v>
      </c>
      <c r="F25" s="166">
        <v>2</v>
      </c>
      <c r="G25" s="166"/>
      <c r="H25" s="171"/>
      <c r="I25" s="171"/>
      <c r="J25" s="172" t="s">
        <v>246</v>
      </c>
      <c r="K25" s="110" t="s">
        <v>220</v>
      </c>
      <c r="L25" s="110" t="s">
        <v>220</v>
      </c>
      <c r="M25" s="166">
        <v>1</v>
      </c>
      <c r="N25" s="71">
        <f t="shared" si="0"/>
        <v>-1</v>
      </c>
      <c r="O25" s="168">
        <f t="shared" si="2"/>
        <v>2</v>
      </c>
      <c r="P25" s="73" t="str">
        <f t="shared" si="1"/>
        <v>P</v>
      </c>
      <c r="Q25" s="74"/>
      <c r="R25" s="74"/>
      <c r="S25" s="894" t="s">
        <v>247</v>
      </c>
      <c r="T25" s="877" t="s">
        <v>248</v>
      </c>
    </row>
    <row r="26" spans="1:20" ht="28.5" customHeight="1" thickBot="1" x14ac:dyDescent="0.25">
      <c r="A26" s="889"/>
      <c r="B26" s="893"/>
      <c r="C26" s="891"/>
      <c r="D26" s="891"/>
      <c r="E26" s="174" t="s">
        <v>249</v>
      </c>
      <c r="F26" s="175">
        <v>50</v>
      </c>
      <c r="G26" s="175"/>
      <c r="H26" s="176"/>
      <c r="I26" s="176"/>
      <c r="J26" s="177" t="s">
        <v>250</v>
      </c>
      <c r="K26" s="178" t="s">
        <v>220</v>
      </c>
      <c r="L26" s="178" t="s">
        <v>220</v>
      </c>
      <c r="M26" s="175">
        <v>12</v>
      </c>
      <c r="N26" s="179">
        <f t="shared" si="0"/>
        <v>-38</v>
      </c>
      <c r="O26" s="180">
        <f t="shared" si="2"/>
        <v>4.166666666666667</v>
      </c>
      <c r="P26" s="181" t="str">
        <f t="shared" si="1"/>
        <v>P</v>
      </c>
      <c r="Q26" s="182"/>
      <c r="R26" s="182"/>
      <c r="S26" s="895"/>
      <c r="T26" s="896"/>
    </row>
    <row r="27" spans="1:20" x14ac:dyDescent="0.2">
      <c r="A27" s="97"/>
      <c r="B27" s="97"/>
      <c r="C27" s="97"/>
      <c r="D27" s="97"/>
      <c r="E27" s="97"/>
      <c r="F27" s="97"/>
      <c r="G27" s="97"/>
      <c r="H27" s="95"/>
      <c r="I27" s="97"/>
      <c r="J27" s="97"/>
      <c r="K27" s="97"/>
      <c r="L27" s="183"/>
      <c r="M27" s="97"/>
      <c r="N27" s="97"/>
      <c r="O27" s="97"/>
      <c r="P27" s="97"/>
      <c r="Q27" s="97"/>
      <c r="R27" s="97"/>
      <c r="S27" s="97"/>
      <c r="T27" s="97"/>
    </row>
    <row r="28" spans="1:20" x14ac:dyDescent="0.2">
      <c r="A28" s="129" t="s">
        <v>78</v>
      </c>
      <c r="B28" s="129"/>
      <c r="C28" s="129"/>
      <c r="D28" s="129"/>
      <c r="E28" s="97"/>
      <c r="F28" s="97"/>
      <c r="G28" s="97"/>
      <c r="H28" s="97"/>
      <c r="I28" s="97"/>
      <c r="J28" s="97"/>
      <c r="K28" s="97"/>
      <c r="L28" s="97"/>
      <c r="M28" s="97"/>
      <c r="N28" s="97"/>
      <c r="O28" s="97"/>
      <c r="P28" s="97"/>
      <c r="Q28" s="97"/>
      <c r="R28" s="97"/>
      <c r="S28" s="97"/>
      <c r="T28" s="97"/>
    </row>
    <row r="29" spans="1:20" x14ac:dyDescent="0.2">
      <c r="A29" s="97"/>
      <c r="B29" s="97"/>
      <c r="C29" s="97"/>
      <c r="D29" s="97"/>
      <c r="E29" s="97"/>
      <c r="F29" s="97"/>
      <c r="G29" s="97"/>
      <c r="H29" s="97"/>
      <c r="I29" s="97"/>
      <c r="J29" s="97"/>
      <c r="K29" s="97"/>
      <c r="L29" s="97"/>
      <c r="M29" s="97"/>
      <c r="N29" s="97"/>
      <c r="O29" s="97"/>
      <c r="P29" s="97"/>
      <c r="Q29" s="97"/>
      <c r="R29" s="97"/>
      <c r="S29" s="97"/>
      <c r="T29" s="97"/>
    </row>
    <row r="30" spans="1:20" x14ac:dyDescent="0.2">
      <c r="A30" s="886"/>
      <c r="B30" s="887"/>
      <c r="C30" s="887"/>
      <c r="D30" s="887"/>
      <c r="E30" s="887"/>
      <c r="F30" s="887"/>
      <c r="G30" s="887"/>
      <c r="H30" s="887"/>
      <c r="I30" s="887"/>
      <c r="J30" s="887"/>
      <c r="K30" s="887"/>
      <c r="L30" s="887"/>
      <c r="M30" s="887"/>
      <c r="N30" s="887"/>
      <c r="O30" s="887"/>
      <c r="P30" s="887"/>
      <c r="Q30" s="887"/>
      <c r="R30" s="887"/>
      <c r="S30" s="887"/>
      <c r="T30" s="888"/>
    </row>
    <row r="31" spans="1:20" x14ac:dyDescent="0.2">
      <c r="A31" s="886"/>
      <c r="B31" s="887"/>
      <c r="C31" s="887"/>
      <c r="D31" s="887"/>
      <c r="E31" s="887"/>
      <c r="F31" s="887"/>
      <c r="G31" s="887"/>
      <c r="H31" s="887"/>
      <c r="I31" s="887"/>
      <c r="J31" s="887"/>
      <c r="K31" s="887"/>
      <c r="L31" s="887"/>
      <c r="M31" s="887"/>
      <c r="N31" s="887"/>
      <c r="O31" s="887"/>
      <c r="P31" s="887"/>
      <c r="Q31" s="887"/>
      <c r="R31" s="887"/>
      <c r="S31" s="887"/>
      <c r="T31" s="888"/>
    </row>
    <row r="32" spans="1:20" x14ac:dyDescent="0.2">
      <c r="A32" s="886"/>
      <c r="B32" s="887"/>
      <c r="C32" s="887"/>
      <c r="D32" s="887"/>
      <c r="E32" s="887"/>
      <c r="F32" s="887"/>
      <c r="G32" s="887"/>
      <c r="H32" s="887"/>
      <c r="I32" s="887"/>
      <c r="J32" s="887"/>
      <c r="K32" s="887"/>
      <c r="L32" s="887"/>
      <c r="M32" s="887"/>
      <c r="N32" s="887"/>
      <c r="O32" s="887"/>
      <c r="P32" s="887"/>
      <c r="Q32" s="887"/>
      <c r="R32" s="887"/>
      <c r="S32" s="887"/>
      <c r="T32" s="888"/>
    </row>
    <row r="33" spans="1:20" x14ac:dyDescent="0.2">
      <c r="A33" s="886"/>
      <c r="B33" s="887"/>
      <c r="C33" s="887"/>
      <c r="D33" s="887"/>
      <c r="E33" s="887"/>
      <c r="F33" s="887"/>
      <c r="G33" s="887"/>
      <c r="H33" s="887"/>
      <c r="I33" s="887"/>
      <c r="J33" s="887"/>
      <c r="K33" s="887"/>
      <c r="L33" s="887"/>
      <c r="M33" s="887"/>
      <c r="N33" s="887"/>
      <c r="O33" s="887"/>
      <c r="P33" s="887"/>
      <c r="Q33" s="887"/>
      <c r="R33" s="887"/>
      <c r="S33" s="887"/>
      <c r="T33" s="888"/>
    </row>
    <row r="34" spans="1:20" x14ac:dyDescent="0.2">
      <c r="A34" s="886"/>
      <c r="B34" s="887"/>
      <c r="C34" s="887"/>
      <c r="D34" s="887"/>
      <c r="E34" s="887"/>
      <c r="F34" s="887"/>
      <c r="G34" s="887"/>
      <c r="H34" s="887"/>
      <c r="I34" s="887"/>
      <c r="J34" s="887"/>
      <c r="K34" s="887"/>
      <c r="L34" s="887"/>
      <c r="M34" s="887"/>
      <c r="N34" s="887"/>
      <c r="O34" s="887"/>
      <c r="P34" s="887"/>
      <c r="Q34" s="887"/>
      <c r="R34" s="887"/>
      <c r="S34" s="887"/>
      <c r="T34" s="888"/>
    </row>
    <row r="35" spans="1:20" x14ac:dyDescent="0.2">
      <c r="A35" s="886"/>
      <c r="B35" s="887"/>
      <c r="C35" s="887"/>
      <c r="D35" s="887"/>
      <c r="E35" s="887"/>
      <c r="F35" s="887"/>
      <c r="G35" s="887"/>
      <c r="H35" s="887"/>
      <c r="I35" s="887"/>
      <c r="J35" s="887"/>
      <c r="K35" s="887"/>
      <c r="L35" s="887"/>
      <c r="M35" s="887"/>
      <c r="N35" s="887"/>
      <c r="O35" s="887"/>
      <c r="P35" s="887"/>
      <c r="Q35" s="887"/>
      <c r="R35" s="887"/>
      <c r="S35" s="887"/>
      <c r="T35" s="888"/>
    </row>
    <row r="36" spans="1:20" x14ac:dyDescent="0.2">
      <c r="A36" s="886"/>
      <c r="B36" s="887"/>
      <c r="C36" s="887"/>
      <c r="D36" s="887"/>
      <c r="E36" s="887"/>
      <c r="F36" s="887"/>
      <c r="G36" s="887"/>
      <c r="H36" s="887"/>
      <c r="I36" s="887"/>
      <c r="J36" s="887"/>
      <c r="K36" s="887"/>
      <c r="L36" s="887"/>
      <c r="M36" s="887"/>
      <c r="N36" s="887"/>
      <c r="O36" s="887"/>
      <c r="P36" s="887"/>
      <c r="Q36" s="887"/>
      <c r="R36" s="887"/>
      <c r="S36" s="887"/>
      <c r="T36" s="888"/>
    </row>
    <row r="37" spans="1:20" x14ac:dyDescent="0.2">
      <c r="A37" s="886"/>
      <c r="B37" s="887"/>
      <c r="C37" s="887"/>
      <c r="D37" s="887"/>
      <c r="E37" s="887"/>
      <c r="F37" s="887"/>
      <c r="G37" s="887"/>
      <c r="H37" s="887"/>
      <c r="I37" s="887"/>
      <c r="J37" s="887"/>
      <c r="K37" s="887"/>
      <c r="L37" s="887"/>
      <c r="M37" s="887"/>
      <c r="N37" s="887"/>
      <c r="O37" s="887"/>
      <c r="P37" s="887"/>
      <c r="Q37" s="887"/>
      <c r="R37" s="887"/>
      <c r="S37" s="887"/>
      <c r="T37" s="888"/>
    </row>
    <row r="38" spans="1:20" x14ac:dyDescent="0.2">
      <c r="A38" s="886"/>
      <c r="B38" s="887"/>
      <c r="C38" s="887"/>
      <c r="D38" s="887"/>
      <c r="E38" s="887"/>
      <c r="F38" s="887"/>
      <c r="G38" s="887"/>
      <c r="H38" s="887"/>
      <c r="I38" s="887"/>
      <c r="J38" s="887"/>
      <c r="K38" s="887"/>
      <c r="L38" s="887"/>
      <c r="M38" s="887"/>
      <c r="N38" s="887"/>
      <c r="O38" s="887"/>
      <c r="P38" s="887"/>
      <c r="Q38" s="887"/>
      <c r="R38" s="887"/>
      <c r="S38" s="887"/>
      <c r="T38" s="888"/>
    </row>
    <row r="39" spans="1:20" x14ac:dyDescent="0.2">
      <c r="A39" s="886"/>
      <c r="B39" s="887"/>
      <c r="C39" s="887"/>
      <c r="D39" s="887"/>
      <c r="E39" s="887"/>
      <c r="F39" s="887"/>
      <c r="G39" s="887"/>
      <c r="H39" s="887"/>
      <c r="I39" s="887"/>
      <c r="J39" s="887"/>
      <c r="K39" s="887"/>
      <c r="L39" s="887"/>
      <c r="M39" s="887"/>
      <c r="N39" s="887"/>
      <c r="O39" s="887"/>
      <c r="P39" s="887"/>
      <c r="Q39" s="887"/>
      <c r="R39" s="887"/>
      <c r="S39" s="887"/>
      <c r="T39" s="888"/>
    </row>
    <row r="40" spans="1:20" x14ac:dyDescent="0.2">
      <c r="A40" s="886"/>
      <c r="B40" s="887"/>
      <c r="C40" s="887"/>
      <c r="D40" s="887"/>
      <c r="E40" s="887"/>
      <c r="F40" s="887"/>
      <c r="G40" s="887"/>
      <c r="H40" s="887"/>
      <c r="I40" s="887"/>
      <c r="J40" s="887"/>
      <c r="K40" s="887"/>
      <c r="L40" s="887"/>
      <c r="M40" s="887"/>
      <c r="N40" s="887"/>
      <c r="O40" s="887"/>
      <c r="P40" s="887"/>
      <c r="Q40" s="887"/>
      <c r="R40" s="887"/>
      <c r="S40" s="887"/>
      <c r="T40" s="888"/>
    </row>
  </sheetData>
  <mergeCells count="69">
    <mergeCell ref="A36:T36"/>
    <mergeCell ref="A37:T37"/>
    <mergeCell ref="A38:T38"/>
    <mergeCell ref="A39:T39"/>
    <mergeCell ref="A40:T40"/>
    <mergeCell ref="A35:T35"/>
    <mergeCell ref="A24:A26"/>
    <mergeCell ref="D24:D26"/>
    <mergeCell ref="B25:B26"/>
    <mergeCell ref="C25:C26"/>
    <mergeCell ref="S25:S26"/>
    <mergeCell ref="T25:T26"/>
    <mergeCell ref="A30:T30"/>
    <mergeCell ref="A31:T31"/>
    <mergeCell ref="A32:T32"/>
    <mergeCell ref="A33:T33"/>
    <mergeCell ref="A34:T34"/>
    <mergeCell ref="O17:O18"/>
    <mergeCell ref="P17:P18"/>
    <mergeCell ref="S17:S20"/>
    <mergeCell ref="T17:T20"/>
    <mergeCell ref="A21:A23"/>
    <mergeCell ref="S21:S23"/>
    <mergeCell ref="T21:T22"/>
    <mergeCell ref="D22:D23"/>
    <mergeCell ref="I17:I18"/>
    <mergeCell ref="J17:J18"/>
    <mergeCell ref="K17:K18"/>
    <mergeCell ref="L17:L18"/>
    <mergeCell ref="M17:M18"/>
    <mergeCell ref="N17:N18"/>
    <mergeCell ref="Q14:Q15"/>
    <mergeCell ref="R14:R15"/>
    <mergeCell ref="T14:T15"/>
    <mergeCell ref="A17:A20"/>
    <mergeCell ref="B17:B24"/>
    <mergeCell ref="C17:C24"/>
    <mergeCell ref="D17:D21"/>
    <mergeCell ref="F17:F18"/>
    <mergeCell ref="G17:G18"/>
    <mergeCell ref="H17:H18"/>
    <mergeCell ref="F14:I14"/>
    <mergeCell ref="J14:J15"/>
    <mergeCell ref="K14:K15"/>
    <mergeCell ref="L14:L15"/>
    <mergeCell ref="M14:M15"/>
    <mergeCell ref="N14:P14"/>
    <mergeCell ref="A9:E9"/>
    <mergeCell ref="F9:M9"/>
    <mergeCell ref="A11:T11"/>
    <mergeCell ref="A13:L13"/>
    <mergeCell ref="M13:T13"/>
    <mergeCell ref="A14:A15"/>
    <mergeCell ref="B14:B15"/>
    <mergeCell ref="C14:C15"/>
    <mergeCell ref="D14:D15"/>
    <mergeCell ref="E14:E15"/>
    <mergeCell ref="A6:E6"/>
    <mergeCell ref="F6:M6"/>
    <mergeCell ref="A7:E7"/>
    <mergeCell ref="F7:M7"/>
    <mergeCell ref="A8:E8"/>
    <mergeCell ref="F8:M8"/>
    <mergeCell ref="A2:E4"/>
    <mergeCell ref="F2:M2"/>
    <mergeCell ref="N2:T2"/>
    <mergeCell ref="F3:M4"/>
    <mergeCell ref="N3:T3"/>
    <mergeCell ref="N4:T4"/>
  </mergeCells>
  <conditionalFormatting sqref="P17 P19:P26">
    <cfRule type="containsText" dxfId="126" priority="1" stopIfTrue="1" operator="containsText" text="P">
      <formula>NOT(ISERROR(SEARCH("P",P17)))</formula>
    </cfRule>
    <cfRule type="containsText" dxfId="125" priority="2" stopIfTrue="1" operator="containsText" text="R">
      <formula>NOT(ISERROR(SEARCH("R",P17)))</formula>
    </cfRule>
    <cfRule type="containsText" dxfId="124" priority="3" operator="containsText" text="T">
      <formula>NOT(ISERROR(SEARCH("T",P17)))</formula>
    </cfRule>
    <cfRule type="iconSet" priority="4">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6AE5FB-1CB6-4A73-A38D-C274A78F7BCE}">
  <dimension ref="A1:R34"/>
  <sheetViews>
    <sheetView topLeftCell="A19" zoomScale="57" zoomScaleNormal="57" workbookViewId="0">
      <selection activeCell="B16" sqref="B16:R34"/>
    </sheetView>
  </sheetViews>
  <sheetFormatPr baseColWidth="10" defaultRowHeight="15" x14ac:dyDescent="0.25"/>
  <cols>
    <col min="1" max="1" width="4.140625" bestFit="1" customWidth="1"/>
    <col min="2" max="2" width="45.140625" customWidth="1"/>
    <col min="3" max="3" width="46.42578125" customWidth="1"/>
    <col min="4" max="4" width="11" customWidth="1"/>
    <col min="5" max="5" width="5" bestFit="1" customWidth="1"/>
    <col min="6" max="6" width="12.42578125" customWidth="1"/>
    <col min="7" max="7" width="12" customWidth="1"/>
    <col min="8" max="8" width="100.85546875" customWidth="1"/>
    <col min="9" max="9" width="15.140625" bestFit="1" customWidth="1"/>
    <col min="10" max="10" width="54.28515625" bestFit="1" customWidth="1"/>
    <col min="11" max="11" width="10.5703125" customWidth="1"/>
    <col min="12" max="12" width="11" bestFit="1" customWidth="1"/>
    <col min="13" max="13" width="6.85546875" bestFit="1" customWidth="1"/>
    <col min="14" max="14" width="7.7109375" bestFit="1" customWidth="1"/>
    <col min="15" max="15" width="31.28515625" customWidth="1"/>
    <col min="16" max="16" width="27.5703125" customWidth="1"/>
    <col min="17" max="17" width="29.85546875" customWidth="1"/>
    <col min="18" max="18" width="32.28515625" customWidth="1"/>
  </cols>
  <sheetData>
    <row r="1" spans="1:18" ht="19.5" thickBot="1" x14ac:dyDescent="0.3">
      <c r="A1" s="643"/>
      <c r="B1" s="644"/>
      <c r="C1" s="644"/>
      <c r="D1" s="644"/>
      <c r="E1" s="645"/>
      <c r="F1" s="897" t="s">
        <v>0</v>
      </c>
      <c r="G1" s="898"/>
      <c r="H1" s="898"/>
      <c r="I1" s="898"/>
      <c r="J1" s="898"/>
      <c r="K1" s="898"/>
      <c r="L1" s="898"/>
      <c r="M1" s="899"/>
      <c r="N1" s="655" t="s">
        <v>169</v>
      </c>
      <c r="O1" s="656"/>
      <c r="P1" s="656"/>
      <c r="Q1" s="656"/>
      <c r="R1" s="656"/>
    </row>
    <row r="2" spans="1:18" ht="16.5" thickBot="1" x14ac:dyDescent="0.3">
      <c r="A2" s="646"/>
      <c r="B2" s="647"/>
      <c r="C2" s="647"/>
      <c r="D2" s="647"/>
      <c r="E2" s="648"/>
      <c r="F2" s="900" t="s">
        <v>2</v>
      </c>
      <c r="G2" s="901"/>
      <c r="H2" s="901"/>
      <c r="I2" s="901"/>
      <c r="J2" s="901"/>
      <c r="K2" s="901"/>
      <c r="L2" s="901"/>
      <c r="M2" s="902"/>
      <c r="N2" s="664" t="s">
        <v>170</v>
      </c>
      <c r="O2" s="665"/>
      <c r="P2" s="665"/>
      <c r="Q2" s="665"/>
      <c r="R2" s="665"/>
    </row>
    <row r="3" spans="1:18" ht="57.75" customHeight="1" thickBot="1" x14ac:dyDescent="0.3">
      <c r="A3" s="649"/>
      <c r="B3" s="650"/>
      <c r="C3" s="650"/>
      <c r="D3" s="650"/>
      <c r="E3" s="651"/>
      <c r="F3" s="903"/>
      <c r="G3" s="904"/>
      <c r="H3" s="904"/>
      <c r="I3" s="904"/>
      <c r="J3" s="904"/>
      <c r="K3" s="904"/>
      <c r="L3" s="904"/>
      <c r="M3" s="905"/>
      <c r="N3" s="667" t="s">
        <v>4</v>
      </c>
      <c r="O3" s="668"/>
      <c r="P3" s="668"/>
      <c r="Q3" s="668"/>
      <c r="R3" s="668"/>
    </row>
    <row r="4" spans="1:18" ht="15.75" x14ac:dyDescent="0.25">
      <c r="A4" s="135"/>
      <c r="B4" s="135"/>
      <c r="C4" s="136"/>
      <c r="D4" s="137"/>
      <c r="E4" s="135"/>
      <c r="F4" s="135"/>
      <c r="G4" s="135"/>
      <c r="H4" s="135"/>
      <c r="I4" s="135"/>
      <c r="J4" s="134"/>
      <c r="K4" s="138"/>
      <c r="L4" s="139"/>
      <c r="M4" s="139"/>
      <c r="N4" s="139"/>
      <c r="O4" s="139"/>
      <c r="P4" s="139"/>
      <c r="Q4" s="139"/>
      <c r="R4" s="139"/>
    </row>
    <row r="5" spans="1:18" x14ac:dyDescent="0.25">
      <c r="A5" s="631" t="s">
        <v>5</v>
      </c>
      <c r="B5" s="631"/>
      <c r="C5" s="631"/>
      <c r="D5" s="631"/>
      <c r="E5" s="631"/>
      <c r="F5" s="632" t="s">
        <v>171</v>
      </c>
      <c r="G5" s="633"/>
      <c r="H5" s="633"/>
      <c r="I5" s="633"/>
      <c r="J5" s="633"/>
      <c r="K5" s="633"/>
      <c r="L5" s="633"/>
      <c r="M5" s="634"/>
      <c r="N5" s="139"/>
      <c r="O5" s="139"/>
      <c r="P5" s="139"/>
      <c r="Q5" s="139"/>
      <c r="R5" s="139"/>
    </row>
    <row r="6" spans="1:18" x14ac:dyDescent="0.25">
      <c r="A6" s="631" t="s">
        <v>7</v>
      </c>
      <c r="B6" s="631"/>
      <c r="C6" s="631"/>
      <c r="D6" s="631"/>
      <c r="E6" s="631"/>
      <c r="F6" s="632">
        <v>2025</v>
      </c>
      <c r="G6" s="633"/>
      <c r="H6" s="633"/>
      <c r="I6" s="633"/>
      <c r="J6" s="633"/>
      <c r="K6" s="633"/>
      <c r="L6" s="633"/>
      <c r="M6" s="634"/>
      <c r="N6" s="139"/>
      <c r="O6" s="139"/>
      <c r="P6" s="139"/>
      <c r="Q6" s="139"/>
      <c r="R6" s="139"/>
    </row>
    <row r="7" spans="1:18" x14ac:dyDescent="0.25">
      <c r="A7" s="631" t="s">
        <v>8</v>
      </c>
      <c r="B7" s="631"/>
      <c r="C7" s="631"/>
      <c r="D7" s="631"/>
      <c r="E7" s="631"/>
      <c r="F7" s="632" t="s">
        <v>172</v>
      </c>
      <c r="G7" s="633"/>
      <c r="H7" s="633"/>
      <c r="I7" s="633"/>
      <c r="J7" s="633"/>
      <c r="K7" s="633"/>
      <c r="L7" s="633"/>
      <c r="M7" s="634"/>
      <c r="N7" s="139"/>
      <c r="O7" s="139"/>
      <c r="P7" s="139"/>
      <c r="Q7" s="139"/>
      <c r="R7" s="139"/>
    </row>
    <row r="8" spans="1:18" x14ac:dyDescent="0.25">
      <c r="A8" s="631" t="s">
        <v>10</v>
      </c>
      <c r="B8" s="631"/>
      <c r="C8" s="631"/>
      <c r="D8" s="631"/>
      <c r="E8" s="631"/>
      <c r="F8" s="632" t="s">
        <v>173</v>
      </c>
      <c r="G8" s="633"/>
      <c r="H8" s="633"/>
      <c r="I8" s="633"/>
      <c r="J8" s="633"/>
      <c r="K8" s="633"/>
      <c r="L8" s="633"/>
      <c r="M8" s="634"/>
      <c r="N8" s="139"/>
      <c r="O8" s="139"/>
      <c r="P8" s="139"/>
      <c r="Q8" s="139"/>
      <c r="R8" s="139"/>
    </row>
    <row r="9" spans="1:18" ht="16.5" thickBot="1" x14ac:dyDescent="0.3">
      <c r="A9" s="140"/>
      <c r="B9" s="140"/>
      <c r="C9" s="141"/>
      <c r="D9" s="142"/>
      <c r="E9" s="140"/>
      <c r="F9" s="140"/>
      <c r="G9" s="140"/>
      <c r="H9" s="140"/>
      <c r="I9" s="140"/>
      <c r="J9" s="134"/>
      <c r="K9" s="138"/>
      <c r="L9" s="134"/>
      <c r="M9" s="134"/>
      <c r="N9" s="139"/>
      <c r="O9" s="139"/>
      <c r="P9" s="139"/>
      <c r="Q9" s="139"/>
      <c r="R9" s="139"/>
    </row>
    <row r="10" spans="1:18" ht="32.25" thickBot="1" x14ac:dyDescent="0.55000000000000004">
      <c r="A10" s="635" t="s">
        <v>12</v>
      </c>
      <c r="B10" s="636"/>
      <c r="C10" s="636"/>
      <c r="D10" s="636"/>
      <c r="E10" s="636"/>
      <c r="F10" s="636"/>
      <c r="G10" s="636"/>
      <c r="H10" s="636"/>
      <c r="I10" s="636"/>
      <c r="J10" s="636"/>
      <c r="K10" s="636"/>
      <c r="L10" s="636"/>
      <c r="M10" s="636"/>
      <c r="N10" s="636"/>
      <c r="O10" s="636"/>
      <c r="P10" s="636"/>
      <c r="Q10" s="636"/>
      <c r="R10" s="637"/>
    </row>
    <row r="11" spans="1:18" ht="16.5" thickBot="1" x14ac:dyDescent="0.3">
      <c r="A11" s="6"/>
      <c r="B11" s="7"/>
      <c r="C11" s="143"/>
      <c r="D11" s="144"/>
      <c r="E11" s="7"/>
      <c r="F11" s="7"/>
      <c r="G11" s="7"/>
      <c r="H11" s="7"/>
      <c r="I11" s="7"/>
      <c r="J11" s="7"/>
      <c r="K11" s="7"/>
      <c r="L11" s="7"/>
      <c r="M11" s="7"/>
      <c r="N11" s="7"/>
      <c r="O11" s="7"/>
      <c r="P11" s="7"/>
      <c r="Q11" s="7"/>
      <c r="R11" s="8"/>
    </row>
    <row r="12" spans="1:18" ht="27" thickBot="1" x14ac:dyDescent="0.3">
      <c r="A12" s="638" t="s">
        <v>13</v>
      </c>
      <c r="B12" s="639"/>
      <c r="C12" s="639"/>
      <c r="D12" s="639"/>
      <c r="E12" s="639"/>
      <c r="F12" s="639"/>
      <c r="G12" s="639"/>
      <c r="H12" s="639"/>
      <c r="I12" s="639"/>
      <c r="J12" s="639"/>
      <c r="K12" s="639"/>
      <c r="L12" s="640"/>
      <c r="M12" s="641" t="s">
        <v>14</v>
      </c>
      <c r="N12" s="641"/>
      <c r="O12" s="641"/>
      <c r="P12" s="641"/>
      <c r="Q12" s="641"/>
      <c r="R12" s="642"/>
    </row>
    <row r="13" spans="1:18" ht="15.75" thickBot="1" x14ac:dyDescent="0.3">
      <c r="A13" s="613" t="s">
        <v>15</v>
      </c>
      <c r="B13" s="613" t="s">
        <v>18</v>
      </c>
      <c r="C13" s="617" t="s">
        <v>19</v>
      </c>
      <c r="D13" s="619" t="s">
        <v>20</v>
      </c>
      <c r="E13" s="620"/>
      <c r="F13" s="620"/>
      <c r="G13" s="621"/>
      <c r="H13" s="604" t="s">
        <v>21</v>
      </c>
      <c r="I13" s="910" t="s">
        <v>22</v>
      </c>
      <c r="J13" s="604" t="s">
        <v>23</v>
      </c>
      <c r="K13" s="606" t="s">
        <v>24</v>
      </c>
      <c r="L13" s="608" t="s">
        <v>25</v>
      </c>
      <c r="M13" s="609"/>
      <c r="N13" s="610"/>
      <c r="O13" s="611" t="s">
        <v>26</v>
      </c>
      <c r="P13" s="622" t="s">
        <v>27</v>
      </c>
      <c r="Q13" s="146" t="s">
        <v>28</v>
      </c>
      <c r="R13" s="624" t="s">
        <v>29</v>
      </c>
    </row>
    <row r="14" spans="1:18" ht="45.75" customHeight="1" thickBot="1" x14ac:dyDescent="0.3">
      <c r="A14" s="614"/>
      <c r="B14" s="614"/>
      <c r="C14" s="618"/>
      <c r="D14" s="147" t="s">
        <v>30</v>
      </c>
      <c r="E14" s="147" t="s">
        <v>31</v>
      </c>
      <c r="F14" s="147" t="s">
        <v>32</v>
      </c>
      <c r="G14" s="147" t="s">
        <v>33</v>
      </c>
      <c r="H14" s="605"/>
      <c r="I14" s="911"/>
      <c r="J14" s="605"/>
      <c r="K14" s="607"/>
      <c r="L14" s="148" t="s">
        <v>34</v>
      </c>
      <c r="M14" s="149" t="s">
        <v>35</v>
      </c>
      <c r="N14" s="150" t="s">
        <v>36</v>
      </c>
      <c r="O14" s="612"/>
      <c r="P14" s="623"/>
      <c r="Q14" s="151"/>
      <c r="R14" s="625"/>
    </row>
    <row r="15" spans="1:18" ht="15.75" thickBot="1" x14ac:dyDescent="0.3">
      <c r="C15" s="152"/>
      <c r="D15" s="153"/>
    </row>
    <row r="16" spans="1:18" ht="54" x14ac:dyDescent="0.25">
      <c r="A16" s="906">
        <v>1</v>
      </c>
      <c r="B16" s="2141" t="s">
        <v>174</v>
      </c>
      <c r="C16" s="2142" t="s">
        <v>175</v>
      </c>
      <c r="D16" s="2143">
        <v>17</v>
      </c>
      <c r="E16" s="2143"/>
      <c r="F16" s="2144" t="s">
        <v>176</v>
      </c>
      <c r="G16" s="2143"/>
      <c r="H16" s="908" t="s">
        <v>177</v>
      </c>
      <c r="I16" s="2145" t="s">
        <v>178</v>
      </c>
      <c r="J16" s="2146" t="s">
        <v>178</v>
      </c>
      <c r="K16" s="2146">
        <v>5</v>
      </c>
      <c r="L16" s="2146">
        <v>5</v>
      </c>
      <c r="M16" s="2147">
        <f t="shared" ref="M16" si="0">IF(K16&lt;1,(AVERAGE(D16:G16)/K16),SUM(D16:G16)/K16)</f>
        <v>3.4</v>
      </c>
      <c r="N16" s="2148" t="s">
        <v>130</v>
      </c>
      <c r="O16" s="2147" t="s">
        <v>124</v>
      </c>
      <c r="P16" s="2149" t="s">
        <v>179</v>
      </c>
      <c r="Q16" s="2149" t="s">
        <v>180</v>
      </c>
      <c r="R16" s="2150" t="s">
        <v>181</v>
      </c>
    </row>
    <row r="17" spans="1:18" ht="36" x14ac:dyDescent="0.25">
      <c r="A17" s="907"/>
      <c r="B17" s="2151"/>
      <c r="C17" s="2152" t="s">
        <v>182</v>
      </c>
      <c r="D17" s="2143">
        <v>12</v>
      </c>
      <c r="E17" s="2143"/>
      <c r="F17" s="2143"/>
      <c r="G17" s="2143"/>
      <c r="H17" s="909"/>
      <c r="I17" s="2153"/>
      <c r="J17" s="2154"/>
      <c r="K17" s="2154"/>
      <c r="L17" s="2154"/>
      <c r="M17" s="2155"/>
      <c r="N17" s="2156"/>
      <c r="O17" s="2155"/>
      <c r="P17" s="2157"/>
      <c r="Q17" s="2157"/>
      <c r="R17" s="2158"/>
    </row>
    <row r="18" spans="1:18" ht="72" x14ac:dyDescent="0.25">
      <c r="A18" s="907"/>
      <c r="B18" s="2151"/>
      <c r="C18" s="2152" t="s">
        <v>183</v>
      </c>
      <c r="D18" s="2143">
        <v>2</v>
      </c>
      <c r="E18" s="2143"/>
      <c r="F18" s="2143"/>
      <c r="G18" s="2143"/>
      <c r="H18" s="909"/>
      <c r="I18" s="2153"/>
      <c r="J18" s="2154"/>
      <c r="K18" s="2154"/>
      <c r="L18" s="2154"/>
      <c r="M18" s="2155"/>
      <c r="N18" s="2156"/>
      <c r="O18" s="2155"/>
      <c r="P18" s="2157"/>
      <c r="Q18" s="2157"/>
      <c r="R18" s="2158"/>
    </row>
    <row r="19" spans="1:18" ht="54" x14ac:dyDescent="0.25">
      <c r="A19" s="907">
        <v>2</v>
      </c>
      <c r="B19" s="2151" t="s">
        <v>184</v>
      </c>
      <c r="C19" s="2152" t="s">
        <v>185</v>
      </c>
      <c r="D19" s="2159">
        <v>2</v>
      </c>
      <c r="E19" s="2159"/>
      <c r="F19" s="2159"/>
      <c r="G19" s="2159"/>
      <c r="H19" s="2160" t="s">
        <v>186</v>
      </c>
      <c r="I19" s="2154" t="s">
        <v>178</v>
      </c>
      <c r="J19" s="2154" t="s">
        <v>178</v>
      </c>
      <c r="K19" s="2154">
        <v>5</v>
      </c>
      <c r="L19" s="2154">
        <v>0</v>
      </c>
      <c r="M19" s="2155">
        <v>1</v>
      </c>
      <c r="N19" s="2156" t="s">
        <v>130</v>
      </c>
      <c r="O19" s="2155" t="s">
        <v>124</v>
      </c>
      <c r="P19" s="2157" t="s">
        <v>187</v>
      </c>
      <c r="Q19" s="2157" t="s">
        <v>188</v>
      </c>
      <c r="R19" s="2158" t="s">
        <v>124</v>
      </c>
    </row>
    <row r="20" spans="1:18" ht="18" x14ac:dyDescent="0.25">
      <c r="A20" s="907"/>
      <c r="B20" s="2151"/>
      <c r="C20" s="2152" t="s">
        <v>189</v>
      </c>
      <c r="D20" s="2154"/>
      <c r="E20" s="2154"/>
      <c r="F20" s="2154"/>
      <c r="G20" s="2154"/>
      <c r="H20" s="2160"/>
      <c r="I20" s="2154"/>
      <c r="J20" s="2154"/>
      <c r="K20" s="2154"/>
      <c r="L20" s="2154"/>
      <c r="M20" s="2155"/>
      <c r="N20" s="2156"/>
      <c r="O20" s="2155"/>
      <c r="P20" s="2157"/>
      <c r="Q20" s="2157"/>
      <c r="R20" s="2158"/>
    </row>
    <row r="21" spans="1:18" ht="108" x14ac:dyDescent="0.25">
      <c r="A21" s="907">
        <v>3</v>
      </c>
      <c r="B21" s="2151" t="s">
        <v>190</v>
      </c>
      <c r="C21" s="2161" t="s">
        <v>191</v>
      </c>
      <c r="D21" s="2154">
        <v>6</v>
      </c>
      <c r="E21" s="2154"/>
      <c r="F21" s="2154"/>
      <c r="G21" s="2154"/>
      <c r="H21" s="2162" t="s">
        <v>192</v>
      </c>
      <c r="I21" s="2154" t="s">
        <v>178</v>
      </c>
      <c r="J21" s="2154" t="s">
        <v>178</v>
      </c>
      <c r="K21" s="2154">
        <v>1</v>
      </c>
      <c r="L21" s="2154">
        <v>0</v>
      </c>
      <c r="M21" s="2155">
        <v>1</v>
      </c>
      <c r="N21" s="2156" t="s">
        <v>130</v>
      </c>
      <c r="O21" s="2155" t="s">
        <v>124</v>
      </c>
      <c r="P21" s="2157" t="s">
        <v>179</v>
      </c>
      <c r="Q21" s="2157" t="s">
        <v>193</v>
      </c>
      <c r="R21" s="2158" t="s">
        <v>194</v>
      </c>
    </row>
    <row r="22" spans="1:18" ht="54" x14ac:dyDescent="0.25">
      <c r="A22" s="907"/>
      <c r="B22" s="2151"/>
      <c r="C22" s="2163" t="s">
        <v>195</v>
      </c>
      <c r="D22" s="2154"/>
      <c r="E22" s="2154"/>
      <c r="F22" s="2154"/>
      <c r="G22" s="2154"/>
      <c r="H22" s="2162"/>
      <c r="I22" s="2154"/>
      <c r="J22" s="2154"/>
      <c r="K22" s="2154"/>
      <c r="L22" s="2154"/>
      <c r="M22" s="2155"/>
      <c r="N22" s="2156"/>
      <c r="O22" s="2155"/>
      <c r="P22" s="2157"/>
      <c r="Q22" s="2157"/>
      <c r="R22" s="2158"/>
    </row>
    <row r="23" spans="1:18" ht="18" x14ac:dyDescent="0.25">
      <c r="A23" s="907"/>
      <c r="B23" s="2151"/>
      <c r="C23" s="2163" t="s">
        <v>196</v>
      </c>
      <c r="D23" s="2154"/>
      <c r="E23" s="2154"/>
      <c r="F23" s="2154"/>
      <c r="G23" s="2154"/>
      <c r="H23" s="2162"/>
      <c r="I23" s="2154"/>
      <c r="J23" s="2154"/>
      <c r="K23" s="2154"/>
      <c r="L23" s="2154"/>
      <c r="M23" s="2155"/>
      <c r="N23" s="2156"/>
      <c r="O23" s="2155"/>
      <c r="P23" s="2157"/>
      <c r="Q23" s="2157"/>
      <c r="R23" s="2158"/>
    </row>
    <row r="24" spans="1:18" ht="72" x14ac:dyDescent="0.25">
      <c r="A24" s="907"/>
      <c r="B24" s="2151"/>
      <c r="C24" s="2164" t="s">
        <v>197</v>
      </c>
      <c r="D24" s="2154"/>
      <c r="E24" s="2154"/>
      <c r="F24" s="2154"/>
      <c r="G24" s="2154"/>
      <c r="H24" s="2162"/>
      <c r="I24" s="2154"/>
      <c r="J24" s="2154"/>
      <c r="K24" s="2154"/>
      <c r="L24" s="2154"/>
      <c r="M24" s="2155"/>
      <c r="N24" s="2156"/>
      <c r="O24" s="2155"/>
      <c r="P24" s="2157"/>
      <c r="Q24" s="2157"/>
      <c r="R24" s="2158"/>
    </row>
    <row r="25" spans="1:18" ht="54" x14ac:dyDescent="0.25">
      <c r="A25" s="907"/>
      <c r="B25" s="2151"/>
      <c r="C25" s="2164" t="s">
        <v>198</v>
      </c>
      <c r="D25" s="2154"/>
      <c r="E25" s="2154"/>
      <c r="F25" s="2154"/>
      <c r="G25" s="2154"/>
      <c r="H25" s="2162"/>
      <c r="I25" s="2154"/>
      <c r="J25" s="2154"/>
      <c r="K25" s="2154"/>
      <c r="L25" s="2154"/>
      <c r="M25" s="2155"/>
      <c r="N25" s="2156"/>
      <c r="O25" s="2155"/>
      <c r="P25" s="2157"/>
      <c r="Q25" s="2157"/>
      <c r="R25" s="2158"/>
    </row>
    <row r="26" spans="1:18" ht="18" x14ac:dyDescent="0.25">
      <c r="A26" s="907"/>
      <c r="B26" s="2151"/>
      <c r="C26" s="2164" t="s">
        <v>199</v>
      </c>
      <c r="D26" s="2154"/>
      <c r="E26" s="2154"/>
      <c r="F26" s="2154"/>
      <c r="G26" s="2154"/>
      <c r="H26" s="2162"/>
      <c r="I26" s="2154"/>
      <c r="J26" s="2154"/>
      <c r="K26" s="2154"/>
      <c r="L26" s="2154"/>
      <c r="M26" s="2155"/>
      <c r="N26" s="2156"/>
      <c r="O26" s="2155"/>
      <c r="P26" s="2157"/>
      <c r="Q26" s="2157"/>
      <c r="R26" s="2158"/>
    </row>
    <row r="27" spans="1:18" ht="36" x14ac:dyDescent="0.25">
      <c r="A27" s="907">
        <v>4</v>
      </c>
      <c r="B27" s="2151" t="s">
        <v>200</v>
      </c>
      <c r="C27" s="2165" t="s">
        <v>201</v>
      </c>
      <c r="D27" s="2166">
        <v>435</v>
      </c>
      <c r="E27" s="2154"/>
      <c r="F27" s="2167"/>
      <c r="G27" s="2154"/>
      <c r="H27" s="915" t="s">
        <v>202</v>
      </c>
      <c r="I27" s="2154" t="s">
        <v>178</v>
      </c>
      <c r="J27" s="2154" t="s">
        <v>178</v>
      </c>
      <c r="K27" s="2154">
        <v>236</v>
      </c>
      <c r="L27" s="2167">
        <v>52</v>
      </c>
      <c r="M27" s="2168">
        <v>1</v>
      </c>
      <c r="N27" s="2169" t="s">
        <v>130</v>
      </c>
      <c r="O27" s="2168" t="s">
        <v>124</v>
      </c>
      <c r="P27" s="2170" t="s">
        <v>203</v>
      </c>
      <c r="Q27" s="2170" t="s">
        <v>204</v>
      </c>
      <c r="R27" s="2158" t="s">
        <v>205</v>
      </c>
    </row>
    <row r="28" spans="1:18" ht="108" x14ac:dyDescent="0.25">
      <c r="A28" s="907"/>
      <c r="B28" s="2151"/>
      <c r="C28" s="2164" t="s">
        <v>206</v>
      </c>
      <c r="D28" s="2166"/>
      <c r="E28" s="2154"/>
      <c r="F28" s="2171"/>
      <c r="G28" s="2154"/>
      <c r="H28" s="915"/>
      <c r="I28" s="2154"/>
      <c r="J28" s="2154"/>
      <c r="K28" s="2154"/>
      <c r="L28" s="2171"/>
      <c r="M28" s="2172"/>
      <c r="N28" s="2173"/>
      <c r="O28" s="2172"/>
      <c r="P28" s="2174"/>
      <c r="Q28" s="2174"/>
      <c r="R28" s="2158"/>
    </row>
    <row r="29" spans="1:18" ht="54" x14ac:dyDescent="0.25">
      <c r="A29" s="907"/>
      <c r="B29" s="2151"/>
      <c r="C29" s="2164" t="s">
        <v>207</v>
      </c>
      <c r="D29" s="2166"/>
      <c r="E29" s="2154"/>
      <c r="F29" s="2171"/>
      <c r="G29" s="2154"/>
      <c r="H29" s="915"/>
      <c r="I29" s="2154"/>
      <c r="J29" s="2154"/>
      <c r="K29" s="2154"/>
      <c r="L29" s="2171"/>
      <c r="M29" s="2172"/>
      <c r="N29" s="2173"/>
      <c r="O29" s="2172"/>
      <c r="P29" s="2174"/>
      <c r="Q29" s="2174"/>
      <c r="R29" s="2158"/>
    </row>
    <row r="30" spans="1:18" ht="54" x14ac:dyDescent="0.25">
      <c r="A30" s="907"/>
      <c r="B30" s="2151"/>
      <c r="C30" s="2164" t="s">
        <v>208</v>
      </c>
      <c r="D30" s="2166"/>
      <c r="E30" s="2154"/>
      <c r="F30" s="2171"/>
      <c r="G30" s="2154"/>
      <c r="H30" s="915"/>
      <c r="I30" s="2154"/>
      <c r="J30" s="2154"/>
      <c r="K30" s="2154"/>
      <c r="L30" s="2171"/>
      <c r="M30" s="2172"/>
      <c r="N30" s="2173"/>
      <c r="O30" s="2172"/>
      <c r="P30" s="2174"/>
      <c r="Q30" s="2174"/>
      <c r="R30" s="2158"/>
    </row>
    <row r="31" spans="1:18" ht="54" x14ac:dyDescent="0.25">
      <c r="A31" s="907"/>
      <c r="B31" s="2151"/>
      <c r="C31" s="2164" t="s">
        <v>209</v>
      </c>
      <c r="D31" s="2166"/>
      <c r="E31" s="2154"/>
      <c r="F31" s="2171"/>
      <c r="G31" s="2154"/>
      <c r="H31" s="915"/>
      <c r="I31" s="2154"/>
      <c r="J31" s="2154"/>
      <c r="K31" s="2154"/>
      <c r="L31" s="2171"/>
      <c r="M31" s="2172"/>
      <c r="N31" s="2173"/>
      <c r="O31" s="2172"/>
      <c r="P31" s="2174"/>
      <c r="Q31" s="2174"/>
      <c r="R31" s="2158"/>
    </row>
    <row r="32" spans="1:18" ht="54" x14ac:dyDescent="0.25">
      <c r="A32" s="907"/>
      <c r="B32" s="2151"/>
      <c r="C32" s="2164" t="s">
        <v>210</v>
      </c>
      <c r="D32" s="2166"/>
      <c r="E32" s="2154"/>
      <c r="F32" s="2171"/>
      <c r="G32" s="2154"/>
      <c r="H32" s="915"/>
      <c r="I32" s="2154"/>
      <c r="J32" s="2154"/>
      <c r="K32" s="2154"/>
      <c r="L32" s="2171"/>
      <c r="M32" s="2172"/>
      <c r="N32" s="2173"/>
      <c r="O32" s="2172"/>
      <c r="P32" s="2174"/>
      <c r="Q32" s="2174"/>
      <c r="R32" s="2158"/>
    </row>
    <row r="33" spans="1:18" ht="18" x14ac:dyDescent="0.25">
      <c r="A33" s="907"/>
      <c r="B33" s="2151"/>
      <c r="C33" s="2164" t="s">
        <v>211</v>
      </c>
      <c r="D33" s="2166"/>
      <c r="E33" s="2154"/>
      <c r="F33" s="2171"/>
      <c r="G33" s="2154"/>
      <c r="H33" s="915"/>
      <c r="I33" s="2154"/>
      <c r="J33" s="2154"/>
      <c r="K33" s="2154"/>
      <c r="L33" s="2171"/>
      <c r="M33" s="2172"/>
      <c r="N33" s="2173"/>
      <c r="O33" s="2172"/>
      <c r="P33" s="2174"/>
      <c r="Q33" s="2174"/>
      <c r="R33" s="2158"/>
    </row>
    <row r="34" spans="1:18" ht="18.75" thickBot="1" x14ac:dyDescent="0.3">
      <c r="A34" s="914"/>
      <c r="B34" s="2175"/>
      <c r="C34" s="2164" t="s">
        <v>212</v>
      </c>
      <c r="D34" s="2176"/>
      <c r="E34" s="2177"/>
      <c r="F34" s="2178"/>
      <c r="G34" s="2177"/>
      <c r="H34" s="916"/>
      <c r="I34" s="2177"/>
      <c r="J34" s="2177"/>
      <c r="K34" s="2177"/>
      <c r="L34" s="2178"/>
      <c r="M34" s="2179"/>
      <c r="N34" s="2180"/>
      <c r="O34" s="2179"/>
      <c r="P34" s="2181"/>
      <c r="Q34" s="2181"/>
      <c r="R34" s="2182"/>
    </row>
  </sheetData>
  <mergeCells count="93">
    <mergeCell ref="N27:N34"/>
    <mergeCell ref="O27:O34"/>
    <mergeCell ref="P27:P34"/>
    <mergeCell ref="Q27:Q34"/>
    <mergeCell ref="R27:R34"/>
    <mergeCell ref="M27:M34"/>
    <mergeCell ref="A27:A34"/>
    <mergeCell ref="B27:B34"/>
    <mergeCell ref="D27:D34"/>
    <mergeCell ref="E27:E34"/>
    <mergeCell ref="F27:F34"/>
    <mergeCell ref="G27:G34"/>
    <mergeCell ref="H27:H34"/>
    <mergeCell ref="I27:I34"/>
    <mergeCell ref="J27:J34"/>
    <mergeCell ref="K27:K34"/>
    <mergeCell ref="L27:L34"/>
    <mergeCell ref="R21:R26"/>
    <mergeCell ref="G21:G26"/>
    <mergeCell ref="H21:H26"/>
    <mergeCell ref="I21:I26"/>
    <mergeCell ref="J21:J26"/>
    <mergeCell ref="K21:K26"/>
    <mergeCell ref="L21:L26"/>
    <mergeCell ref="M21:M26"/>
    <mergeCell ref="N21:N26"/>
    <mergeCell ref="O21:O26"/>
    <mergeCell ref="P21:P26"/>
    <mergeCell ref="Q21:Q26"/>
    <mergeCell ref="A21:A26"/>
    <mergeCell ref="B21:B26"/>
    <mergeCell ref="D21:D26"/>
    <mergeCell ref="E21:E26"/>
    <mergeCell ref="F21:F26"/>
    <mergeCell ref="H19:H20"/>
    <mergeCell ref="I19:I20"/>
    <mergeCell ref="J19:J20"/>
    <mergeCell ref="K19:K20"/>
    <mergeCell ref="L19:L20"/>
    <mergeCell ref="M19:M20"/>
    <mergeCell ref="O16:O18"/>
    <mergeCell ref="P16:P18"/>
    <mergeCell ref="Q16:Q18"/>
    <mergeCell ref="R16:R18"/>
    <mergeCell ref="N19:N20"/>
    <mergeCell ref="O19:O20"/>
    <mergeCell ref="P19:P20"/>
    <mergeCell ref="Q19:Q20"/>
    <mergeCell ref="R19:R20"/>
    <mergeCell ref="A19:A20"/>
    <mergeCell ref="B19:B20"/>
    <mergeCell ref="D19:D20"/>
    <mergeCell ref="E19:E20"/>
    <mergeCell ref="F19:F20"/>
    <mergeCell ref="G19:G20"/>
    <mergeCell ref="R13:R14"/>
    <mergeCell ref="A16:A18"/>
    <mergeCell ref="B16:B18"/>
    <mergeCell ref="H16:H18"/>
    <mergeCell ref="I16:I18"/>
    <mergeCell ref="J16:J18"/>
    <mergeCell ref="K16:K18"/>
    <mergeCell ref="L16:L18"/>
    <mergeCell ref="M16:M18"/>
    <mergeCell ref="N16:N18"/>
    <mergeCell ref="I13:I14"/>
    <mergeCell ref="J13:J14"/>
    <mergeCell ref="K13:K14"/>
    <mergeCell ref="L13:N13"/>
    <mergeCell ref="O13:O14"/>
    <mergeCell ref="P13:P14"/>
    <mergeCell ref="A8:E8"/>
    <mergeCell ref="F8:M8"/>
    <mergeCell ref="A10:R10"/>
    <mergeCell ref="A12:L12"/>
    <mergeCell ref="M12:R12"/>
    <mergeCell ref="A13:A14"/>
    <mergeCell ref="B13:B14"/>
    <mergeCell ref="C13:C14"/>
    <mergeCell ref="D13:G13"/>
    <mergeCell ref="H13:H14"/>
    <mergeCell ref="A5:E5"/>
    <mergeCell ref="F5:M5"/>
    <mergeCell ref="A6:E6"/>
    <mergeCell ref="F6:M6"/>
    <mergeCell ref="A7:E7"/>
    <mergeCell ref="F7:M7"/>
    <mergeCell ref="A1:E3"/>
    <mergeCell ref="F1:M1"/>
    <mergeCell ref="N1:R1"/>
    <mergeCell ref="F2:M3"/>
    <mergeCell ref="N2:R2"/>
    <mergeCell ref="N3:R3"/>
  </mergeCells>
  <conditionalFormatting sqref="N16 N19 N21 N27">
    <cfRule type="containsText" dxfId="123" priority="1" stopIfTrue="1" operator="containsText" text="P">
      <formula>NOT(ISERROR(SEARCH("P",N16)))</formula>
    </cfRule>
    <cfRule type="containsText" dxfId="122" priority="2" stopIfTrue="1" operator="containsText" text="R">
      <formula>NOT(ISERROR(SEARCH("R",N16)))</formula>
    </cfRule>
    <cfRule type="containsText" dxfId="121" priority="3" operator="containsText" text="T">
      <formula>NOT(ISERROR(SEARCH("T",N16)))</formula>
    </cfRule>
    <cfRule type="iconSet" priority="4">
      <iconSet iconSet="3Symbols2">
        <cfvo type="percent" val="0"/>
        <cfvo type="percent" val="0.74"/>
        <cfvo type="percent" val="0.85"/>
      </iconSet>
    </cfRule>
  </conditionalFormatting>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EBE935-636C-421A-87BA-7672A0EC3EF8}">
  <dimension ref="A1:T35"/>
  <sheetViews>
    <sheetView topLeftCell="D1" zoomScale="84" zoomScaleNormal="84" workbookViewId="0">
      <selection activeCell="O5" sqref="O5"/>
    </sheetView>
  </sheetViews>
  <sheetFormatPr baseColWidth="10" defaultColWidth="11.42578125" defaultRowHeight="15" x14ac:dyDescent="0.25"/>
  <cols>
    <col min="1" max="1" width="2.28515625" bestFit="1" customWidth="1"/>
    <col min="2" max="2" width="41.85546875" bestFit="1" customWidth="1"/>
    <col min="3" max="3" width="35.5703125" bestFit="1" customWidth="1"/>
    <col min="4" max="4" width="58.85546875" bestFit="1" customWidth="1"/>
    <col min="5" max="5" width="80.42578125" bestFit="1" customWidth="1"/>
    <col min="10" max="10" width="53" customWidth="1"/>
    <col min="11" max="11" width="12.7109375" bestFit="1" customWidth="1"/>
    <col min="12" max="12" width="10" bestFit="1" customWidth="1"/>
    <col min="13" max="13" width="6" bestFit="1" customWidth="1"/>
    <col min="14" max="14" width="3.5703125" bestFit="1" customWidth="1"/>
    <col min="15" max="15" width="5.85546875" bestFit="1" customWidth="1"/>
    <col min="16" max="16" width="3.140625" bestFit="1" customWidth="1"/>
    <col min="17" max="17" width="16.42578125" customWidth="1"/>
    <col min="18" max="18" width="15.42578125" customWidth="1"/>
    <col min="19" max="19" width="24.7109375" customWidth="1"/>
    <col min="20" max="20" width="23.140625" customWidth="1"/>
  </cols>
  <sheetData>
    <row r="1" spans="1:20" ht="16.5" thickBot="1" x14ac:dyDescent="0.3">
      <c r="A1" s="918" t="s">
        <v>79</v>
      </c>
      <c r="B1" s="919"/>
      <c r="C1" s="919"/>
      <c r="D1" s="919"/>
      <c r="E1" s="919"/>
      <c r="F1" s="919"/>
      <c r="G1" s="919"/>
      <c r="H1" s="919"/>
      <c r="I1" s="919"/>
      <c r="J1" s="919"/>
      <c r="K1" s="919"/>
      <c r="L1" s="919"/>
      <c r="M1" s="919"/>
      <c r="N1" s="919"/>
      <c r="O1" s="919"/>
      <c r="P1" s="919"/>
      <c r="Q1" s="919"/>
      <c r="R1" s="919"/>
      <c r="S1" s="919"/>
      <c r="T1" s="920"/>
    </row>
    <row r="2" spans="1:20" ht="15.75" thickBot="1" x14ac:dyDescent="0.3">
      <c r="A2" s="27"/>
      <c r="B2" s="28"/>
      <c r="C2" s="28"/>
      <c r="D2" s="28"/>
      <c r="E2" s="28"/>
      <c r="F2" s="28"/>
      <c r="G2" s="29"/>
      <c r="H2" s="28"/>
      <c r="I2" s="28"/>
      <c r="J2" s="28"/>
      <c r="K2" s="28"/>
      <c r="L2" s="28"/>
      <c r="M2" s="28"/>
      <c r="N2" s="28"/>
      <c r="O2" s="28"/>
      <c r="P2" s="28"/>
      <c r="Q2" s="28"/>
      <c r="R2" s="28"/>
      <c r="S2" s="30"/>
      <c r="T2" s="31"/>
    </row>
    <row r="3" spans="1:20" ht="15.75" thickBot="1" x14ac:dyDescent="0.3">
      <c r="A3" s="921"/>
      <c r="B3" s="922"/>
      <c r="C3" s="922"/>
      <c r="D3" s="922"/>
      <c r="E3" s="922"/>
      <c r="F3" s="922"/>
      <c r="G3" s="922"/>
      <c r="H3" s="922"/>
      <c r="I3" s="922"/>
      <c r="J3" s="922"/>
      <c r="K3" s="922"/>
      <c r="L3" s="923"/>
      <c r="M3" s="924" t="s">
        <v>14</v>
      </c>
      <c r="N3" s="924"/>
      <c r="O3" s="924"/>
      <c r="P3" s="924"/>
      <c r="Q3" s="924"/>
      <c r="R3" s="924"/>
      <c r="S3" s="924"/>
      <c r="T3" s="925"/>
    </row>
    <row r="4" spans="1:20" ht="15.75" thickBot="1" x14ac:dyDescent="0.3">
      <c r="A4" s="831" t="s">
        <v>15</v>
      </c>
      <c r="B4" s="833" t="s">
        <v>16</v>
      </c>
      <c r="C4" s="833" t="s">
        <v>80</v>
      </c>
      <c r="D4" s="831" t="s">
        <v>18</v>
      </c>
      <c r="E4" s="835" t="s">
        <v>19</v>
      </c>
      <c r="F4" s="858" t="s">
        <v>20</v>
      </c>
      <c r="G4" s="859"/>
      <c r="H4" s="859"/>
      <c r="I4" s="860"/>
      <c r="J4" s="861" t="s">
        <v>21</v>
      </c>
      <c r="K4" s="861" t="s">
        <v>22</v>
      </c>
      <c r="L4" s="861" t="s">
        <v>23</v>
      </c>
      <c r="M4" s="917" t="s">
        <v>24</v>
      </c>
      <c r="N4" s="865" t="s">
        <v>25</v>
      </c>
      <c r="O4" s="866"/>
      <c r="P4" s="867"/>
      <c r="Q4" s="847" t="s">
        <v>81</v>
      </c>
      <c r="R4" s="847" t="s">
        <v>27</v>
      </c>
      <c r="S4" s="32" t="s">
        <v>28</v>
      </c>
      <c r="T4" s="926" t="s">
        <v>29</v>
      </c>
    </row>
    <row r="5" spans="1:20" ht="15.75" thickBot="1" x14ac:dyDescent="0.3">
      <c r="A5" s="832"/>
      <c r="B5" s="834"/>
      <c r="C5" s="834"/>
      <c r="D5" s="832"/>
      <c r="E5" s="836"/>
      <c r="F5" s="33" t="s">
        <v>30</v>
      </c>
      <c r="G5" s="34" t="s">
        <v>31</v>
      </c>
      <c r="H5" s="33" t="s">
        <v>32</v>
      </c>
      <c r="I5" s="33" t="s">
        <v>33</v>
      </c>
      <c r="J5" s="862"/>
      <c r="K5" s="862"/>
      <c r="L5" s="862"/>
      <c r="M5" s="864"/>
      <c r="N5" s="35" t="s">
        <v>34</v>
      </c>
      <c r="O5" s="36" t="s">
        <v>35</v>
      </c>
      <c r="P5" s="37" t="s">
        <v>36</v>
      </c>
      <c r="Q5" s="846"/>
      <c r="R5" s="848"/>
      <c r="S5" s="38"/>
      <c r="T5" s="850"/>
    </row>
    <row r="6" spans="1:20" ht="15.75" thickBot="1" x14ac:dyDescent="0.3">
      <c r="A6" s="39"/>
      <c r="B6" s="40"/>
      <c r="C6" s="40"/>
      <c r="D6" s="40"/>
      <c r="E6" s="40"/>
      <c r="F6" s="40"/>
      <c r="G6" s="41"/>
      <c r="H6" s="40"/>
      <c r="I6" s="40"/>
      <c r="J6" s="42"/>
      <c r="K6" s="42"/>
      <c r="L6" s="42"/>
      <c r="M6" s="42"/>
      <c r="N6" s="43"/>
      <c r="O6" s="44"/>
      <c r="P6" s="44"/>
      <c r="Q6" s="42"/>
      <c r="R6" s="42"/>
      <c r="S6" s="45"/>
      <c r="T6" s="42"/>
    </row>
    <row r="7" spans="1:20" ht="39" thickBot="1" x14ac:dyDescent="0.3">
      <c r="A7" s="927">
        <v>1</v>
      </c>
      <c r="B7" s="1844" t="s">
        <v>82</v>
      </c>
      <c r="C7" s="1844" t="s">
        <v>83</v>
      </c>
      <c r="D7" s="1845" t="s">
        <v>84</v>
      </c>
      <c r="E7" s="162" t="s">
        <v>85</v>
      </c>
      <c r="F7" s="48">
        <v>0.8</v>
      </c>
      <c r="G7" s="48"/>
      <c r="H7" s="48"/>
      <c r="I7" s="49"/>
      <c r="J7" s="47" t="s">
        <v>1255</v>
      </c>
      <c r="K7" s="50">
        <v>0</v>
      </c>
      <c r="L7" s="50">
        <v>0</v>
      </c>
      <c r="M7" s="52">
        <v>1</v>
      </c>
      <c r="N7" s="53">
        <f t="shared" ref="N7:N24" si="0">IF(M7&lt;1,M7-AVERAGE(F7:I7),M7-(SUM(F7:I7)))</f>
        <v>0.19999999999999996</v>
      </c>
      <c r="O7" s="54">
        <v>1</v>
      </c>
      <c r="P7" s="55" t="str">
        <f t="shared" ref="P7:P27" si="1">IF(O7&lt;=V$18,"T",IF(O7&lt;$Y$18,"R",IF(O7&gt;=$Y$18,"P")))</f>
        <v>P</v>
      </c>
      <c r="Q7" s="51"/>
      <c r="R7" s="51"/>
      <c r="S7" s="47" t="s">
        <v>86</v>
      </c>
      <c r="T7" s="56" t="s">
        <v>87</v>
      </c>
    </row>
    <row r="8" spans="1:20" ht="64.5" thickBot="1" x14ac:dyDescent="0.3">
      <c r="A8" s="927"/>
      <c r="B8" s="1159"/>
      <c r="C8" s="1159"/>
      <c r="D8" s="1846"/>
      <c r="E8" s="165" t="s">
        <v>88</v>
      </c>
      <c r="F8" s="59">
        <v>0.99</v>
      </c>
      <c r="G8" s="60"/>
      <c r="H8" s="61"/>
      <c r="I8" s="62"/>
      <c r="J8" s="47" t="s">
        <v>1255</v>
      </c>
      <c r="K8" s="50">
        <v>0</v>
      </c>
      <c r="L8" s="50">
        <v>0</v>
      </c>
      <c r="M8" s="60">
        <v>1</v>
      </c>
      <c r="N8" s="65">
        <v>-9</v>
      </c>
      <c r="O8" s="66">
        <v>1</v>
      </c>
      <c r="P8" s="55" t="str">
        <f t="shared" si="1"/>
        <v>P</v>
      </c>
      <c r="Q8" s="64"/>
      <c r="R8" s="64"/>
      <c r="S8" s="47" t="s">
        <v>89</v>
      </c>
      <c r="T8" s="67" t="s">
        <v>90</v>
      </c>
    </row>
    <row r="9" spans="1:20" ht="64.5" thickBot="1" x14ac:dyDescent="0.3">
      <c r="A9" s="927"/>
      <c r="B9" s="1159"/>
      <c r="C9" s="1159"/>
      <c r="D9" s="1846"/>
      <c r="E9" s="165" t="s">
        <v>91</v>
      </c>
      <c r="F9" s="59">
        <v>0.4</v>
      </c>
      <c r="G9" s="59"/>
      <c r="H9" s="61"/>
      <c r="I9" s="68"/>
      <c r="J9" s="47" t="s">
        <v>1255</v>
      </c>
      <c r="K9" s="69">
        <v>0</v>
      </c>
      <c r="L9" s="50">
        <v>0</v>
      </c>
      <c r="M9" s="70">
        <v>0.73</v>
      </c>
      <c r="N9" s="71">
        <f t="shared" si="0"/>
        <v>0.32999999999999996</v>
      </c>
      <c r="O9" s="72">
        <v>0.73</v>
      </c>
      <c r="P9" s="73" t="str">
        <f t="shared" si="1"/>
        <v>P</v>
      </c>
      <c r="Q9" s="74"/>
      <c r="R9" s="74"/>
      <c r="S9" s="57" t="s">
        <v>92</v>
      </c>
      <c r="T9" s="67" t="s">
        <v>90</v>
      </c>
    </row>
    <row r="10" spans="1:20" ht="64.5" thickBot="1" x14ac:dyDescent="0.3">
      <c r="A10" s="927"/>
      <c r="B10" s="1159"/>
      <c r="C10" s="1159"/>
      <c r="D10" s="1846"/>
      <c r="E10" s="114" t="s">
        <v>93</v>
      </c>
      <c r="F10" s="75">
        <v>1</v>
      </c>
      <c r="G10" s="75"/>
      <c r="H10" s="75"/>
      <c r="I10" s="75"/>
      <c r="J10" s="47" t="s">
        <v>1255</v>
      </c>
      <c r="K10" s="69">
        <v>0</v>
      </c>
      <c r="L10" s="50">
        <v>0</v>
      </c>
      <c r="M10" s="70">
        <v>1</v>
      </c>
      <c r="N10" s="71">
        <v>0</v>
      </c>
      <c r="O10" s="72">
        <v>1</v>
      </c>
      <c r="P10" s="73" t="str">
        <f t="shared" si="1"/>
        <v>P</v>
      </c>
      <c r="Q10" s="74"/>
      <c r="R10" s="74"/>
      <c r="S10" s="57" t="s">
        <v>94</v>
      </c>
      <c r="T10" s="67" t="s">
        <v>90</v>
      </c>
    </row>
    <row r="11" spans="1:20" ht="64.5" thickBot="1" x14ac:dyDescent="0.3">
      <c r="A11" s="927"/>
      <c r="B11" s="1159"/>
      <c r="C11" s="1159"/>
      <c r="D11" s="1846"/>
      <c r="E11" s="114" t="s">
        <v>95</v>
      </c>
      <c r="F11" s="76">
        <v>1</v>
      </c>
      <c r="G11" s="76"/>
      <c r="H11" s="70"/>
      <c r="I11" s="70"/>
      <c r="J11" s="47" t="s">
        <v>1255</v>
      </c>
      <c r="K11" s="69">
        <v>0</v>
      </c>
      <c r="L11" s="50">
        <v>0</v>
      </c>
      <c r="M11" s="70">
        <v>1</v>
      </c>
      <c r="N11" s="71">
        <v>0</v>
      </c>
      <c r="O11" s="72">
        <v>1</v>
      </c>
      <c r="P11" s="73" t="str">
        <f t="shared" si="1"/>
        <v>P</v>
      </c>
      <c r="Q11" s="74"/>
      <c r="R11" s="74"/>
      <c r="S11" s="57" t="s">
        <v>96</v>
      </c>
      <c r="T11" s="67" t="s">
        <v>90</v>
      </c>
    </row>
    <row r="12" spans="1:20" ht="64.5" thickBot="1" x14ac:dyDescent="0.3">
      <c r="A12" s="927"/>
      <c r="B12" s="1159"/>
      <c r="C12" s="1159"/>
      <c r="D12" s="1846"/>
      <c r="E12" s="114" t="s">
        <v>97</v>
      </c>
      <c r="F12" s="76">
        <v>0.7</v>
      </c>
      <c r="G12" s="76"/>
      <c r="H12" s="74"/>
      <c r="I12" s="77"/>
      <c r="J12" s="47" t="s">
        <v>1255</v>
      </c>
      <c r="K12" s="69">
        <v>0</v>
      </c>
      <c r="L12" s="50">
        <v>0</v>
      </c>
      <c r="M12" s="70">
        <v>1</v>
      </c>
      <c r="N12" s="71">
        <v>0</v>
      </c>
      <c r="O12" s="72">
        <v>1</v>
      </c>
      <c r="P12" s="73" t="str">
        <f t="shared" si="1"/>
        <v>P</v>
      </c>
      <c r="Q12" s="74"/>
      <c r="R12" s="74"/>
      <c r="S12" s="57" t="s">
        <v>96</v>
      </c>
      <c r="T12" s="67" t="s">
        <v>90</v>
      </c>
    </row>
    <row r="13" spans="1:20" ht="64.5" thickBot="1" x14ac:dyDescent="0.3">
      <c r="A13" s="929">
        <v>2</v>
      </c>
      <c r="B13" s="1843" t="s">
        <v>98</v>
      </c>
      <c r="C13" s="1843" t="s">
        <v>99</v>
      </c>
      <c r="D13" s="1843" t="s">
        <v>100</v>
      </c>
      <c r="E13" s="114" t="s">
        <v>101</v>
      </c>
      <c r="F13" s="70">
        <v>1</v>
      </c>
      <c r="G13" s="70"/>
      <c r="H13" s="70"/>
      <c r="I13" s="70"/>
      <c r="J13" s="47" t="s">
        <v>1255</v>
      </c>
      <c r="K13" s="69"/>
      <c r="L13" s="50">
        <v>0</v>
      </c>
      <c r="M13" s="70">
        <v>1</v>
      </c>
      <c r="N13" s="71">
        <v>-99</v>
      </c>
      <c r="O13" s="72">
        <v>1</v>
      </c>
      <c r="P13" s="73" t="str">
        <f t="shared" si="1"/>
        <v>P</v>
      </c>
      <c r="Q13" s="74"/>
      <c r="R13" s="74"/>
      <c r="S13" s="47" t="s">
        <v>102</v>
      </c>
      <c r="T13" s="67" t="s">
        <v>90</v>
      </c>
    </row>
    <row r="14" spans="1:20" ht="64.5" thickBot="1" x14ac:dyDescent="0.3">
      <c r="A14" s="930"/>
      <c r="B14" s="1164"/>
      <c r="C14" s="1164"/>
      <c r="D14" s="1164"/>
      <c r="E14" s="114" t="s">
        <v>103</v>
      </c>
      <c r="F14" s="76">
        <v>1</v>
      </c>
      <c r="G14" s="70"/>
      <c r="H14" s="74"/>
      <c r="I14" s="77"/>
      <c r="J14" s="47" t="s">
        <v>1255</v>
      </c>
      <c r="K14" s="69">
        <v>0</v>
      </c>
      <c r="L14" s="50">
        <v>0</v>
      </c>
      <c r="M14" s="70">
        <v>1</v>
      </c>
      <c r="N14" s="71">
        <f>IF(M14&lt;1,M14-AVERAGE(F14:I14),M14-(SUM(F14:I14)))</f>
        <v>0</v>
      </c>
      <c r="O14" s="72">
        <f>IF(M14&lt;1,(AVERAGE(F14:I14)/M14),SUM(F14:I14)/M14)</f>
        <v>1</v>
      </c>
      <c r="P14" s="73" t="str">
        <f t="shared" si="1"/>
        <v>P</v>
      </c>
      <c r="Q14" s="74"/>
      <c r="R14" s="74"/>
      <c r="S14" s="57" t="s">
        <v>96</v>
      </c>
      <c r="T14" s="67" t="s">
        <v>90</v>
      </c>
    </row>
    <row r="15" spans="1:20" ht="64.5" thickBot="1" x14ac:dyDescent="0.3">
      <c r="A15" s="931"/>
      <c r="B15" s="1163"/>
      <c r="C15" s="1163"/>
      <c r="D15" s="1164"/>
      <c r="E15" s="114" t="s">
        <v>104</v>
      </c>
      <c r="F15" s="76">
        <v>0.3</v>
      </c>
      <c r="G15" s="76"/>
      <c r="H15" s="74"/>
      <c r="I15" s="77"/>
      <c r="J15" s="47" t="s">
        <v>1255</v>
      </c>
      <c r="K15" s="78"/>
      <c r="L15" s="50">
        <v>0</v>
      </c>
      <c r="M15" s="70">
        <v>1</v>
      </c>
      <c r="N15" s="71">
        <v>-39</v>
      </c>
      <c r="O15" s="72">
        <v>0.4</v>
      </c>
      <c r="P15" s="73" t="str">
        <f t="shared" si="1"/>
        <v>P</v>
      </c>
      <c r="Q15" s="74"/>
      <c r="R15" s="74"/>
      <c r="S15" s="47" t="s">
        <v>105</v>
      </c>
      <c r="T15" s="67" t="s">
        <v>90</v>
      </c>
    </row>
    <row r="16" spans="1:20" ht="77.25" thickBot="1" x14ac:dyDescent="0.3">
      <c r="A16" s="929">
        <v>3</v>
      </c>
      <c r="B16" s="1159" t="s">
        <v>106</v>
      </c>
      <c r="C16" s="1159" t="s">
        <v>107</v>
      </c>
      <c r="D16" s="1164"/>
      <c r="E16" s="114" t="s">
        <v>109</v>
      </c>
      <c r="F16" s="76">
        <v>0.99</v>
      </c>
      <c r="G16" s="70"/>
      <c r="H16" s="74"/>
      <c r="I16" s="77"/>
      <c r="J16" s="47" t="s">
        <v>1255</v>
      </c>
      <c r="K16" s="69" t="s">
        <v>108</v>
      </c>
      <c r="L16" s="50">
        <v>0</v>
      </c>
      <c r="M16" s="70">
        <v>1</v>
      </c>
      <c r="N16" s="71">
        <v>-99</v>
      </c>
      <c r="O16" s="72">
        <v>0.5</v>
      </c>
      <c r="P16" s="73" t="str">
        <f t="shared" si="1"/>
        <v>P</v>
      </c>
      <c r="Q16" s="74"/>
      <c r="R16" s="74"/>
      <c r="S16" s="57" t="s">
        <v>110</v>
      </c>
      <c r="T16" s="67" t="s">
        <v>111</v>
      </c>
    </row>
    <row r="17" spans="1:20" ht="90" thickBot="1" x14ac:dyDescent="0.3">
      <c r="A17" s="930"/>
      <c r="B17" s="1159"/>
      <c r="C17" s="1159"/>
      <c r="D17" s="1164"/>
      <c r="E17" s="114" t="s">
        <v>112</v>
      </c>
      <c r="F17" s="76">
        <v>0.99</v>
      </c>
      <c r="G17" s="76"/>
      <c r="H17" s="74"/>
      <c r="I17" s="81"/>
      <c r="J17" s="47" t="s">
        <v>1255</v>
      </c>
      <c r="K17" s="69">
        <v>0</v>
      </c>
      <c r="L17" s="50">
        <v>0</v>
      </c>
      <c r="M17" s="70">
        <v>1</v>
      </c>
      <c r="N17" s="71">
        <f t="shared" si="0"/>
        <v>1.0000000000000009E-2</v>
      </c>
      <c r="O17" s="72">
        <v>0.99</v>
      </c>
      <c r="P17" s="73" t="str">
        <f t="shared" si="1"/>
        <v>P</v>
      </c>
      <c r="Q17" s="77"/>
      <c r="R17" s="74"/>
      <c r="S17" s="57" t="s">
        <v>113</v>
      </c>
      <c r="T17" s="67" t="s">
        <v>114</v>
      </c>
    </row>
    <row r="18" spans="1:20" ht="77.25" thickBot="1" x14ac:dyDescent="0.3">
      <c r="A18" s="931"/>
      <c r="B18" s="1159"/>
      <c r="C18" s="1159"/>
      <c r="D18" s="1164"/>
      <c r="E18" s="114" t="s">
        <v>116</v>
      </c>
      <c r="F18" s="76">
        <v>1</v>
      </c>
      <c r="G18" s="76"/>
      <c r="H18" s="81"/>
      <c r="I18" s="82"/>
      <c r="J18" s="47" t="s">
        <v>1255</v>
      </c>
      <c r="K18" s="69">
        <v>0</v>
      </c>
      <c r="L18" s="50">
        <v>0</v>
      </c>
      <c r="M18" s="70">
        <v>1</v>
      </c>
      <c r="N18" s="71">
        <f t="shared" si="0"/>
        <v>0</v>
      </c>
      <c r="O18" s="72">
        <v>1</v>
      </c>
      <c r="P18" s="73" t="str">
        <f t="shared" si="1"/>
        <v>P</v>
      </c>
      <c r="Q18" s="74"/>
      <c r="R18" s="74"/>
      <c r="S18" s="57" t="s">
        <v>117</v>
      </c>
      <c r="T18" s="67" t="s">
        <v>118</v>
      </c>
    </row>
    <row r="19" spans="1:20" ht="90" thickBot="1" x14ac:dyDescent="0.3">
      <c r="A19" s="929">
        <v>4</v>
      </c>
      <c r="B19" s="1843" t="s">
        <v>106</v>
      </c>
      <c r="C19" s="1843" t="s">
        <v>115</v>
      </c>
      <c r="D19" s="1164"/>
      <c r="E19" s="1847" t="s">
        <v>119</v>
      </c>
      <c r="F19" s="79">
        <v>1</v>
      </c>
      <c r="G19" s="79"/>
      <c r="H19" s="83"/>
      <c r="I19" s="80"/>
      <c r="J19" s="47" t="s">
        <v>1255</v>
      </c>
      <c r="K19" s="69">
        <v>0</v>
      </c>
      <c r="L19" s="50">
        <v>0</v>
      </c>
      <c r="M19" s="70">
        <v>1</v>
      </c>
      <c r="N19" s="71">
        <f t="shared" si="0"/>
        <v>0</v>
      </c>
      <c r="O19" s="72">
        <f>IF(M19&lt;1,(AVERAGE(F19:I19)/M19),SUM(F19:I19)/M19)</f>
        <v>1</v>
      </c>
      <c r="P19" s="73" t="str">
        <f t="shared" si="1"/>
        <v>P</v>
      </c>
      <c r="Q19" s="74"/>
      <c r="R19" s="74"/>
      <c r="S19" s="57" t="s">
        <v>120</v>
      </c>
      <c r="T19" s="67" t="s">
        <v>121</v>
      </c>
    </row>
    <row r="20" spans="1:20" ht="102.75" thickBot="1" x14ac:dyDescent="0.3">
      <c r="A20" s="930"/>
      <c r="B20" s="1164"/>
      <c r="C20" s="1164"/>
      <c r="D20" s="1164"/>
      <c r="E20" s="114" t="s">
        <v>123</v>
      </c>
      <c r="F20" s="76" t="s">
        <v>124</v>
      </c>
      <c r="G20" s="76"/>
      <c r="H20" s="82"/>
      <c r="I20" s="77"/>
      <c r="J20" s="47" t="s">
        <v>1255</v>
      </c>
      <c r="K20" s="69">
        <v>0</v>
      </c>
      <c r="L20" s="50">
        <v>0</v>
      </c>
      <c r="M20" s="70">
        <v>1</v>
      </c>
      <c r="N20" s="71">
        <v>-99</v>
      </c>
      <c r="O20" s="72">
        <v>1</v>
      </c>
      <c r="P20" s="73" t="str">
        <f t="shared" si="1"/>
        <v>P</v>
      </c>
      <c r="Q20" s="74"/>
      <c r="R20" s="74"/>
      <c r="S20" s="57" t="s">
        <v>125</v>
      </c>
      <c r="T20" s="67" t="s">
        <v>126</v>
      </c>
    </row>
    <row r="21" spans="1:20" ht="90" thickBot="1" x14ac:dyDescent="0.3">
      <c r="A21" s="930"/>
      <c r="B21" s="1164"/>
      <c r="C21" s="1164"/>
      <c r="D21" s="1163"/>
      <c r="E21" s="114" t="s">
        <v>127</v>
      </c>
      <c r="F21" s="76" t="s">
        <v>124</v>
      </c>
      <c r="G21" s="70"/>
      <c r="H21" s="82"/>
      <c r="I21" s="77"/>
      <c r="J21" s="47" t="s">
        <v>1255</v>
      </c>
      <c r="K21" s="69">
        <v>0</v>
      </c>
      <c r="L21" s="50">
        <v>0</v>
      </c>
      <c r="M21" s="70">
        <v>1</v>
      </c>
      <c r="N21" s="71">
        <v>-59</v>
      </c>
      <c r="O21" s="72">
        <v>0.6</v>
      </c>
      <c r="P21" s="73" t="str">
        <f t="shared" si="1"/>
        <v>P</v>
      </c>
      <c r="Q21" s="74"/>
      <c r="R21" s="74"/>
      <c r="S21" s="47" t="s">
        <v>128</v>
      </c>
      <c r="T21" s="67" t="s">
        <v>126</v>
      </c>
    </row>
    <row r="22" spans="1:20" ht="77.25" thickBot="1" x14ac:dyDescent="0.3">
      <c r="A22" s="930"/>
      <c r="B22" s="1164"/>
      <c r="C22" s="1164"/>
      <c r="D22" s="1848" t="s">
        <v>122</v>
      </c>
      <c r="E22" s="114" t="s">
        <v>129</v>
      </c>
      <c r="F22" s="76">
        <v>1</v>
      </c>
      <c r="G22" s="76"/>
      <c r="H22" s="74"/>
      <c r="I22" s="77"/>
      <c r="J22" s="47" t="s">
        <v>1255</v>
      </c>
      <c r="K22" s="69">
        <v>0</v>
      </c>
      <c r="L22" s="50">
        <v>0</v>
      </c>
      <c r="M22" s="70">
        <v>1</v>
      </c>
      <c r="N22" s="71">
        <f t="shared" si="0"/>
        <v>0</v>
      </c>
      <c r="O22" s="72">
        <f>IF(M22&lt;1,(AVERAGE(F22:I22)/M22),SUM(F22:I22)/M22)</f>
        <v>1</v>
      </c>
      <c r="P22" s="73" t="s">
        <v>130</v>
      </c>
      <c r="Q22" s="74"/>
      <c r="R22" s="74"/>
      <c r="S22" s="57" t="s">
        <v>131</v>
      </c>
      <c r="T22" s="67" t="s">
        <v>132</v>
      </c>
    </row>
    <row r="23" spans="1:20" ht="77.25" thickBot="1" x14ac:dyDescent="0.3">
      <c r="A23" s="930"/>
      <c r="B23" s="1164"/>
      <c r="C23" s="1164"/>
      <c r="D23" s="1849"/>
      <c r="E23" s="114" t="s">
        <v>133</v>
      </c>
      <c r="F23" s="76">
        <v>0.7</v>
      </c>
      <c r="G23" s="76"/>
      <c r="H23" s="74"/>
      <c r="I23" s="77"/>
      <c r="J23" s="47" t="s">
        <v>1255</v>
      </c>
      <c r="K23" s="69">
        <v>0</v>
      </c>
      <c r="L23" s="50">
        <v>0</v>
      </c>
      <c r="M23" s="70">
        <v>1</v>
      </c>
      <c r="N23" s="71">
        <f t="shared" si="0"/>
        <v>0.30000000000000004</v>
      </c>
      <c r="O23" s="72">
        <f>IF(M23&lt;1,(AVERAGE(F23:I23)/M23),SUM(F23:I23)/M23)</f>
        <v>0.7</v>
      </c>
      <c r="P23" s="73" t="s">
        <v>130</v>
      </c>
      <c r="Q23" s="74"/>
      <c r="R23" s="74"/>
      <c r="S23" s="57" t="s">
        <v>134</v>
      </c>
      <c r="T23" s="67" t="s">
        <v>135</v>
      </c>
    </row>
    <row r="24" spans="1:20" ht="39" thickBot="1" x14ac:dyDescent="0.3">
      <c r="A24" s="930"/>
      <c r="B24" s="1164"/>
      <c r="C24" s="1164"/>
      <c r="D24" s="1159" t="s">
        <v>122</v>
      </c>
      <c r="E24" s="114" t="s">
        <v>136</v>
      </c>
      <c r="F24" s="76">
        <v>1</v>
      </c>
      <c r="G24" s="76"/>
      <c r="H24" s="75"/>
      <c r="I24" s="68"/>
      <c r="J24" s="47" t="s">
        <v>1255</v>
      </c>
      <c r="K24" s="69">
        <v>0</v>
      </c>
      <c r="L24" s="50">
        <v>0</v>
      </c>
      <c r="M24" s="70">
        <v>1</v>
      </c>
      <c r="N24" s="71">
        <f t="shared" si="0"/>
        <v>0</v>
      </c>
      <c r="O24" s="72">
        <v>1</v>
      </c>
      <c r="P24" s="73" t="str">
        <f t="shared" si="1"/>
        <v>P</v>
      </c>
      <c r="Q24" s="74"/>
      <c r="R24" s="84"/>
      <c r="S24" s="57" t="s">
        <v>137</v>
      </c>
      <c r="T24" s="67" t="s">
        <v>138</v>
      </c>
    </row>
    <row r="25" spans="1:20" ht="39" thickBot="1" x14ac:dyDescent="0.3">
      <c r="A25" s="930"/>
      <c r="B25" s="1164"/>
      <c r="C25" s="1164"/>
      <c r="D25" s="1159"/>
      <c r="E25" s="114" t="s">
        <v>139</v>
      </c>
      <c r="F25" s="85">
        <v>1</v>
      </c>
      <c r="G25" s="85"/>
      <c r="H25" s="85"/>
      <c r="I25" s="86"/>
      <c r="J25" s="47" t="s">
        <v>1255</v>
      </c>
      <c r="K25" s="69">
        <v>0</v>
      </c>
      <c r="L25" s="50">
        <v>0</v>
      </c>
      <c r="M25" s="119">
        <v>1</v>
      </c>
      <c r="N25" s="88">
        <v>0</v>
      </c>
      <c r="O25" s="2183">
        <v>1</v>
      </c>
      <c r="P25" s="73" t="str">
        <f t="shared" si="1"/>
        <v>P</v>
      </c>
      <c r="Q25" s="87"/>
      <c r="R25" s="89"/>
      <c r="S25" s="57" t="s">
        <v>137</v>
      </c>
      <c r="T25" s="67" t="s">
        <v>138</v>
      </c>
    </row>
    <row r="26" spans="1:20" ht="39" thickBot="1" x14ac:dyDescent="0.3">
      <c r="A26" s="931"/>
      <c r="B26" s="1164"/>
      <c r="C26" s="1163"/>
      <c r="D26" s="1159"/>
      <c r="E26" s="1850" t="s">
        <v>140</v>
      </c>
      <c r="F26" s="85">
        <v>1</v>
      </c>
      <c r="G26" s="85"/>
      <c r="H26" s="90"/>
      <c r="I26" s="91"/>
      <c r="J26" s="47" t="s">
        <v>1255</v>
      </c>
      <c r="K26" s="69">
        <v>0</v>
      </c>
      <c r="L26" s="50">
        <v>0</v>
      </c>
      <c r="M26" s="119">
        <v>1</v>
      </c>
      <c r="N26" s="88">
        <v>0</v>
      </c>
      <c r="O26" s="88">
        <v>1</v>
      </c>
      <c r="P26" s="73" t="str">
        <f t="shared" si="1"/>
        <v>P</v>
      </c>
      <c r="Q26" s="87"/>
      <c r="R26" s="89"/>
      <c r="S26" s="57" t="s">
        <v>141</v>
      </c>
      <c r="T26" s="67" t="s">
        <v>138</v>
      </c>
    </row>
    <row r="27" spans="1:20" ht="45" x14ac:dyDescent="0.25">
      <c r="A27" s="588">
        <v>5</v>
      </c>
      <c r="B27" s="1163"/>
      <c r="C27" s="1851" t="s">
        <v>142</v>
      </c>
      <c r="D27" s="283" t="s">
        <v>143</v>
      </c>
      <c r="E27" s="1852" t="s">
        <v>144</v>
      </c>
      <c r="F27" s="587">
        <v>0.3</v>
      </c>
      <c r="G27" s="1832"/>
      <c r="H27" s="1832"/>
      <c r="I27" s="1832"/>
      <c r="J27" s="47" t="s">
        <v>1255</v>
      </c>
      <c r="K27" s="1835">
        <v>3815000</v>
      </c>
      <c r="L27" s="1835">
        <v>46499</v>
      </c>
      <c r="M27" s="119">
        <v>1</v>
      </c>
      <c r="N27" s="88">
        <v>0</v>
      </c>
      <c r="O27" s="1842">
        <v>1</v>
      </c>
      <c r="P27" s="73" t="str">
        <f t="shared" si="1"/>
        <v>P</v>
      </c>
      <c r="Q27" s="1835"/>
      <c r="R27" s="1835"/>
      <c r="S27" s="1835"/>
      <c r="T27" s="1835"/>
    </row>
    <row r="28" spans="1:20" ht="15" hidden="1" customHeight="1" x14ac:dyDescent="0.25">
      <c r="A28" s="932"/>
      <c r="B28" s="1819"/>
      <c r="C28" s="1838"/>
      <c r="D28" s="1839"/>
      <c r="E28" s="1822"/>
      <c r="F28" s="1824"/>
      <c r="G28" s="1825"/>
      <c r="H28" s="1825"/>
      <c r="I28" s="1826"/>
      <c r="J28" s="1822"/>
      <c r="K28" s="1822"/>
      <c r="L28" s="1830"/>
      <c r="M28" s="1840"/>
      <c r="N28" s="1836"/>
      <c r="O28" s="1833"/>
      <c r="P28" s="1834"/>
      <c r="Q28" s="1841"/>
      <c r="R28" s="1830"/>
      <c r="S28" s="1830"/>
      <c r="T28" s="1822"/>
    </row>
    <row r="29" spans="1:20" ht="2.25" hidden="1" customHeight="1" x14ac:dyDescent="0.25">
      <c r="A29" s="932"/>
      <c r="B29" s="1819"/>
      <c r="C29" s="1820"/>
      <c r="D29" s="1821"/>
      <c r="E29" s="1822"/>
      <c r="F29" s="1824"/>
      <c r="G29" s="1825"/>
      <c r="H29" s="1825"/>
      <c r="I29" s="1826"/>
      <c r="J29" s="1822"/>
      <c r="K29" s="1822"/>
      <c r="L29" s="1830"/>
      <c r="M29" s="1832"/>
      <c r="N29" s="1836"/>
      <c r="O29" s="1833"/>
      <c r="P29" s="1834"/>
      <c r="Q29" s="1835"/>
      <c r="R29" s="1830"/>
      <c r="S29" s="1830"/>
      <c r="T29" s="1822"/>
    </row>
    <row r="30" spans="1:20" ht="15" hidden="1" customHeight="1" x14ac:dyDescent="0.25">
      <c r="A30" s="932"/>
      <c r="B30" s="1819"/>
      <c r="C30" s="1820"/>
      <c r="D30" s="1821"/>
      <c r="E30" s="1822"/>
      <c r="F30" s="1824"/>
      <c r="G30" s="1825"/>
      <c r="H30" s="1825"/>
      <c r="I30" s="1826"/>
      <c r="J30" s="1822"/>
      <c r="K30" s="1822"/>
      <c r="L30" s="1830"/>
      <c r="M30" s="1832"/>
      <c r="N30" s="1836"/>
      <c r="O30" s="1833"/>
      <c r="P30" s="1834"/>
      <c r="Q30" s="1835"/>
      <c r="R30" s="1830"/>
      <c r="S30" s="1830"/>
      <c r="T30" s="1822"/>
    </row>
    <row r="31" spans="1:20" ht="15" hidden="1" customHeight="1" x14ac:dyDescent="0.25">
      <c r="A31" s="932"/>
      <c r="B31" s="1819"/>
      <c r="C31" s="1820"/>
      <c r="D31" s="1821"/>
      <c r="E31" s="1822"/>
      <c r="F31" s="1824"/>
      <c r="G31" s="1825"/>
      <c r="H31" s="1825"/>
      <c r="I31" s="1826"/>
      <c r="J31" s="1822"/>
      <c r="K31" s="1822"/>
      <c r="L31" s="1830"/>
      <c r="M31" s="1832"/>
      <c r="N31" s="1836"/>
      <c r="O31" s="1833"/>
      <c r="P31" s="1834"/>
      <c r="Q31" s="1835"/>
      <c r="R31" s="1830"/>
      <c r="S31" s="1830"/>
      <c r="T31" s="1822"/>
    </row>
    <row r="32" spans="1:20" ht="15" hidden="1" customHeight="1" x14ac:dyDescent="0.25">
      <c r="A32" s="932"/>
      <c r="B32" s="1819"/>
      <c r="C32" s="1820"/>
      <c r="D32" s="1821"/>
      <c r="E32" s="1822"/>
      <c r="F32" s="1824"/>
      <c r="G32" s="1825"/>
      <c r="H32" s="1825"/>
      <c r="I32" s="1826"/>
      <c r="J32" s="1822"/>
      <c r="K32" s="1822"/>
      <c r="L32" s="1830"/>
      <c r="M32" s="1832"/>
      <c r="N32" s="1836"/>
      <c r="O32" s="1833"/>
      <c r="P32" s="1834"/>
      <c r="Q32" s="1835"/>
      <c r="R32" s="1830"/>
      <c r="S32" s="1830"/>
      <c r="T32" s="1822"/>
    </row>
    <row r="33" spans="1:20" ht="15" hidden="1" customHeight="1" x14ac:dyDescent="0.25">
      <c r="A33" s="932"/>
      <c r="B33" s="1819"/>
      <c r="C33" s="1820"/>
      <c r="D33" s="1821"/>
      <c r="E33" s="1823"/>
      <c r="F33" s="1827"/>
      <c r="G33" s="1828"/>
      <c r="H33" s="1828"/>
      <c r="I33" s="1829"/>
      <c r="J33" s="1823"/>
      <c r="K33" s="1823"/>
      <c r="L33" s="1831"/>
      <c r="M33" s="1832"/>
      <c r="N33" s="1836"/>
      <c r="O33" s="1833"/>
      <c r="P33" s="1834"/>
      <c r="Q33" s="1835"/>
      <c r="R33" s="1831"/>
      <c r="S33" s="1831"/>
      <c r="T33" s="1823"/>
    </row>
    <row r="34" spans="1:20" ht="15" hidden="1" customHeight="1" x14ac:dyDescent="0.25">
      <c r="A34" s="932"/>
      <c r="B34" s="1819"/>
      <c r="C34" s="1820"/>
      <c r="D34" s="1821"/>
    </row>
    <row r="35" spans="1:20" ht="15" hidden="1" customHeight="1" x14ac:dyDescent="0.25">
      <c r="A35" s="933"/>
      <c r="B35" s="58"/>
      <c r="C35" s="1820"/>
      <c r="D35" s="1821"/>
    </row>
  </sheetData>
  <mergeCells count="34">
    <mergeCell ref="A28:A35"/>
    <mergeCell ref="B19:B27"/>
    <mergeCell ref="B16:B18"/>
    <mergeCell ref="C16:C18"/>
    <mergeCell ref="A19:A26"/>
    <mergeCell ref="C19:C26"/>
    <mergeCell ref="D22:D23"/>
    <mergeCell ref="D24:D26"/>
    <mergeCell ref="T4:T5"/>
    <mergeCell ref="A7:A12"/>
    <mergeCell ref="B7:B12"/>
    <mergeCell ref="C7:C12"/>
    <mergeCell ref="D7:D12"/>
    <mergeCell ref="A13:A15"/>
    <mergeCell ref="B13:B15"/>
    <mergeCell ref="C13:C15"/>
    <mergeCell ref="D13:D21"/>
    <mergeCell ref="A16:A18"/>
    <mergeCell ref="K4:K5"/>
    <mergeCell ref="L4:L5"/>
    <mergeCell ref="M4:M5"/>
    <mergeCell ref="N4:P4"/>
    <mergeCell ref="Q4:Q5"/>
    <mergeCell ref="R4:R5"/>
    <mergeCell ref="A1:T1"/>
    <mergeCell ref="A3:L3"/>
    <mergeCell ref="M3:T3"/>
    <mergeCell ref="A4:A5"/>
    <mergeCell ref="B4:B5"/>
    <mergeCell ref="C4:C5"/>
    <mergeCell ref="D4:D5"/>
    <mergeCell ref="E4:E5"/>
    <mergeCell ref="F4:I4"/>
    <mergeCell ref="J4:J5"/>
  </mergeCells>
  <conditionalFormatting sqref="P7:P18 P24:P27">
    <cfRule type="iconSet" priority="7">
      <iconSet iconSet="3Symbols2">
        <cfvo type="percent" val="0"/>
        <cfvo type="percent" val="0.74"/>
        <cfvo type="percent" val="0.85"/>
      </iconSet>
    </cfRule>
  </conditionalFormatting>
  <conditionalFormatting sqref="P7:P27">
    <cfRule type="containsText" dxfId="120" priority="3" stopIfTrue="1" operator="containsText" text="P">
      <formula>NOT(ISERROR(SEARCH("P",P7)))</formula>
    </cfRule>
    <cfRule type="containsText" dxfId="119" priority="4" stopIfTrue="1" operator="containsText" text="R">
      <formula>NOT(ISERROR(SEARCH("R",P7)))</formula>
    </cfRule>
    <cfRule type="containsText" dxfId="118" priority="5" operator="containsText" text="T">
      <formula>NOT(ISERROR(SEARCH("T",P7)))</formula>
    </cfRule>
  </conditionalFormatting>
  <conditionalFormatting sqref="P19:P23">
    <cfRule type="iconSet" priority="6">
      <iconSet iconSet="3Symbols2">
        <cfvo type="percent" val="0"/>
        <cfvo type="percent" val="0.74"/>
        <cfvo type="percent" val="0.85"/>
      </iconSet>
    </cfRule>
  </conditionalFormatting>
  <conditionalFormatting sqref="P20">
    <cfRule type="iconSet" priority="2">
      <iconSet iconSet="3Symbols2">
        <cfvo type="percent" val="0"/>
        <cfvo type="percent" val="0.74"/>
        <cfvo type="percent" val="0.85"/>
      </iconSet>
    </cfRule>
  </conditionalFormatting>
  <conditionalFormatting sqref="P21:P23">
    <cfRule type="iconSet" priority="1">
      <iconSet iconSet="3Symbols2">
        <cfvo type="percent" val="0"/>
        <cfvo type="percent" val="0.74"/>
        <cfvo type="percent" val="0.85"/>
      </iconSet>
    </cfRule>
  </conditionalFormatting>
  <pageMargins left="0.70866141732283472" right="0.70866141732283472" top="0.74803149606299213" bottom="0.74803149606299213" header="0.31496062992125984" footer="0.31496062992125984"/>
  <pageSetup paperSize="9" scale="80" fitToWidth="4"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DC6754-8AE4-4EDD-9642-01F4EC4FB6B7}">
  <dimension ref="A2:AY36"/>
  <sheetViews>
    <sheetView topLeftCell="E19" zoomScaleNormal="100" workbookViewId="0">
      <selection activeCell="O18" sqref="O18"/>
    </sheetView>
  </sheetViews>
  <sheetFormatPr baseColWidth="10" defaultColWidth="11.42578125" defaultRowHeight="15.75" x14ac:dyDescent="0.25"/>
  <cols>
    <col min="1" max="1" width="6.7109375" customWidth="1"/>
    <col min="2" max="2" width="48.42578125" bestFit="1" customWidth="1"/>
    <col min="3" max="3" width="21" bestFit="1" customWidth="1"/>
    <col min="4" max="4" width="28.42578125" customWidth="1"/>
    <col min="5" max="5" width="49.42578125" customWidth="1"/>
    <col min="6" max="8" width="7.42578125" bestFit="1" customWidth="1"/>
    <col min="9" max="9" width="59.7109375" customWidth="1"/>
    <col min="10" max="10" width="9.140625" customWidth="1"/>
    <col min="11" max="11" width="14" customWidth="1"/>
    <col min="12" max="12" width="11.5703125" bestFit="1" customWidth="1"/>
    <col min="13" max="13" width="14" customWidth="1"/>
    <col min="14" max="14" width="11.5703125" bestFit="1" customWidth="1"/>
    <col min="16" max="16" width="6.7109375" customWidth="1"/>
    <col min="17" max="17" width="8.42578125" customWidth="1"/>
    <col min="18" max="18" width="23.7109375" style="93" customWidth="1"/>
    <col min="19" max="19" width="32.42578125" customWidth="1"/>
  </cols>
  <sheetData>
    <row r="2" spans="1:19" ht="16.5" thickBot="1" x14ac:dyDescent="0.3">
      <c r="A2" s="92"/>
      <c r="B2" s="92"/>
      <c r="C2" s="92"/>
      <c r="D2" s="92"/>
      <c r="E2" s="92"/>
      <c r="F2" s="92"/>
      <c r="G2" s="92"/>
      <c r="H2" s="92"/>
      <c r="I2" s="92"/>
      <c r="J2" s="92"/>
      <c r="K2" s="92"/>
      <c r="L2" s="92"/>
      <c r="M2" s="92"/>
      <c r="N2" s="92"/>
      <c r="O2" s="92"/>
      <c r="P2" s="92"/>
      <c r="Q2" s="92"/>
      <c r="S2" s="92"/>
    </row>
    <row r="3" spans="1:19" thickBot="1" x14ac:dyDescent="0.3">
      <c r="A3" s="799"/>
      <c r="B3" s="800"/>
      <c r="C3" s="800"/>
      <c r="D3" s="800"/>
      <c r="E3" s="801"/>
      <c r="F3" s="808" t="s">
        <v>0</v>
      </c>
      <c r="G3" s="809"/>
      <c r="H3" s="809"/>
      <c r="I3" s="809"/>
      <c r="J3" s="809"/>
      <c r="K3" s="809"/>
      <c r="L3" s="810"/>
      <c r="M3" s="811" t="s">
        <v>1</v>
      </c>
      <c r="N3" s="812"/>
      <c r="O3" s="812"/>
      <c r="P3" s="812"/>
      <c r="Q3" s="812"/>
      <c r="R3" s="812"/>
      <c r="S3" s="813"/>
    </row>
    <row r="4" spans="1:19" thickBot="1" x14ac:dyDescent="0.3">
      <c r="A4" s="802"/>
      <c r="B4" s="803"/>
      <c r="C4" s="803"/>
      <c r="D4" s="803"/>
      <c r="E4" s="804"/>
      <c r="F4" s="814" t="s">
        <v>2</v>
      </c>
      <c r="G4" s="815"/>
      <c r="H4" s="815"/>
      <c r="I4" s="815"/>
      <c r="J4" s="815"/>
      <c r="K4" s="815"/>
      <c r="L4" s="816"/>
      <c r="M4" s="820" t="s">
        <v>145</v>
      </c>
      <c r="N4" s="821"/>
      <c r="O4" s="821"/>
      <c r="P4" s="821"/>
      <c r="Q4" s="821"/>
      <c r="R4" s="821"/>
      <c r="S4" s="822"/>
    </row>
    <row r="5" spans="1:19" thickBot="1" x14ac:dyDescent="0.3">
      <c r="A5" s="805"/>
      <c r="B5" s="806"/>
      <c r="C5" s="806"/>
      <c r="D5" s="806"/>
      <c r="E5" s="807"/>
      <c r="F5" s="817"/>
      <c r="G5" s="818"/>
      <c r="H5" s="818"/>
      <c r="I5" s="818"/>
      <c r="J5" s="818"/>
      <c r="K5" s="818"/>
      <c r="L5" s="819"/>
      <c r="M5" s="823" t="s">
        <v>4</v>
      </c>
      <c r="N5" s="824"/>
      <c r="O5" s="824"/>
      <c r="P5" s="824"/>
      <c r="Q5" s="824"/>
      <c r="R5" s="824"/>
      <c r="S5" s="825"/>
    </row>
    <row r="6" spans="1:19" x14ac:dyDescent="0.25">
      <c r="A6" s="97"/>
      <c r="B6" s="97"/>
      <c r="C6" s="97"/>
      <c r="D6" s="97"/>
      <c r="E6" s="97"/>
      <c r="F6" s="97"/>
      <c r="G6" s="97"/>
      <c r="H6" s="97"/>
      <c r="I6" s="95"/>
      <c r="J6" s="95"/>
      <c r="K6" s="98"/>
      <c r="L6" s="98"/>
      <c r="M6" s="98"/>
      <c r="N6" s="98"/>
      <c r="O6" s="98"/>
      <c r="P6" s="98"/>
      <c r="Q6" s="98"/>
      <c r="R6" s="99"/>
      <c r="S6" s="98"/>
    </row>
    <row r="7" spans="1:19" x14ac:dyDescent="0.25">
      <c r="A7" s="826" t="s">
        <v>146</v>
      </c>
      <c r="B7" s="826"/>
      <c r="C7" s="826"/>
      <c r="D7" s="826"/>
      <c r="E7" s="826"/>
      <c r="F7" s="827" t="s">
        <v>147</v>
      </c>
      <c r="G7" s="828"/>
      <c r="H7" s="828"/>
      <c r="I7" s="828"/>
      <c r="J7" s="828"/>
      <c r="K7" s="828"/>
      <c r="L7" s="829"/>
      <c r="M7" s="98"/>
      <c r="N7" s="98"/>
      <c r="O7" s="98"/>
      <c r="P7" s="98"/>
      <c r="Q7" s="98"/>
      <c r="R7" s="99"/>
      <c r="S7" s="98"/>
    </row>
    <row r="8" spans="1:19" x14ac:dyDescent="0.25">
      <c r="A8" s="826" t="s">
        <v>7</v>
      </c>
      <c r="B8" s="826"/>
      <c r="C8" s="826"/>
      <c r="D8" s="826"/>
      <c r="E8" s="826"/>
      <c r="F8" s="827">
        <v>2026</v>
      </c>
      <c r="G8" s="828"/>
      <c r="H8" s="828"/>
      <c r="I8" s="828"/>
      <c r="J8" s="828"/>
      <c r="K8" s="828"/>
      <c r="L8" s="829"/>
      <c r="M8" s="98"/>
      <c r="N8" s="98"/>
      <c r="O8" s="98"/>
      <c r="P8" s="98"/>
      <c r="Q8" s="98"/>
      <c r="R8" s="99"/>
      <c r="S8" s="98"/>
    </row>
    <row r="9" spans="1:19" x14ac:dyDescent="0.25">
      <c r="A9" s="826" t="s">
        <v>8</v>
      </c>
      <c r="B9" s="826"/>
      <c r="C9" s="826"/>
      <c r="D9" s="826"/>
      <c r="E9" s="826"/>
      <c r="F9" s="830"/>
      <c r="G9" s="828"/>
      <c r="H9" s="828"/>
      <c r="I9" s="828"/>
      <c r="J9" s="828"/>
      <c r="K9" s="828"/>
      <c r="L9" s="829"/>
      <c r="M9" s="98"/>
      <c r="N9" s="98"/>
      <c r="O9" s="98"/>
      <c r="P9" s="98"/>
      <c r="Q9" s="98"/>
      <c r="R9" s="99"/>
      <c r="S9" s="98"/>
    </row>
    <row r="10" spans="1:19" x14ac:dyDescent="0.25">
      <c r="A10" s="826" t="s">
        <v>10</v>
      </c>
      <c r="B10" s="826"/>
      <c r="C10" s="826"/>
      <c r="D10" s="826"/>
      <c r="E10" s="826"/>
      <c r="F10" s="830"/>
      <c r="G10" s="828"/>
      <c r="H10" s="828"/>
      <c r="I10" s="828"/>
      <c r="J10" s="828"/>
      <c r="K10" s="828"/>
      <c r="L10" s="829"/>
      <c r="M10" s="98"/>
      <c r="N10" s="98"/>
      <c r="O10" s="98"/>
      <c r="P10" s="98"/>
      <c r="Q10" s="98"/>
      <c r="R10" s="99"/>
      <c r="S10" s="98"/>
    </row>
    <row r="11" spans="1:19" ht="16.5" thickBot="1" x14ac:dyDescent="0.3">
      <c r="A11" s="100"/>
      <c r="B11" s="100"/>
      <c r="C11" s="100"/>
      <c r="D11" s="100"/>
      <c r="E11" s="100"/>
      <c r="F11" s="100"/>
      <c r="G11" s="100"/>
      <c r="H11" s="100"/>
      <c r="I11" s="95"/>
      <c r="J11" s="95"/>
      <c r="K11" s="95"/>
      <c r="L11" s="95"/>
      <c r="M11" s="98"/>
      <c r="N11" s="98"/>
      <c r="O11" s="98"/>
      <c r="P11" s="98"/>
      <c r="Q11" s="98"/>
      <c r="R11" s="99"/>
      <c r="S11" s="98"/>
    </row>
    <row r="12" spans="1:19" thickBot="1" x14ac:dyDescent="0.3">
      <c r="A12" s="837" t="s">
        <v>12</v>
      </c>
      <c r="B12" s="838"/>
      <c r="C12" s="838"/>
      <c r="D12" s="838"/>
      <c r="E12" s="838"/>
      <c r="F12" s="838"/>
      <c r="G12" s="838"/>
      <c r="H12" s="838"/>
      <c r="I12" s="838"/>
      <c r="J12" s="838"/>
      <c r="K12" s="838"/>
      <c r="L12" s="838"/>
      <c r="M12" s="838"/>
      <c r="N12" s="838"/>
      <c r="O12" s="838"/>
      <c r="P12" s="838"/>
      <c r="Q12" s="838"/>
      <c r="R12" s="838"/>
      <c r="S12" s="839"/>
    </row>
    <row r="13" spans="1:19" ht="16.5" thickBot="1" x14ac:dyDescent="0.3">
      <c r="A13" s="101"/>
      <c r="B13" s="102"/>
      <c r="C13" s="102"/>
      <c r="D13" s="102"/>
      <c r="E13" s="102"/>
      <c r="F13" s="102"/>
      <c r="G13" s="102"/>
      <c r="H13" s="102"/>
      <c r="I13" s="102"/>
      <c r="J13" s="102"/>
      <c r="K13" s="102"/>
      <c r="L13" s="102"/>
      <c r="M13" s="102"/>
      <c r="N13" s="102"/>
      <c r="O13" s="102"/>
      <c r="P13" s="102"/>
      <c r="Q13" s="102"/>
      <c r="R13" s="104"/>
      <c r="S13" s="103"/>
    </row>
    <row r="14" spans="1:19" thickBot="1" x14ac:dyDescent="0.3">
      <c r="A14" s="840" t="s">
        <v>13</v>
      </c>
      <c r="B14" s="841"/>
      <c r="C14" s="841"/>
      <c r="D14" s="841"/>
      <c r="E14" s="841"/>
      <c r="F14" s="841"/>
      <c r="G14" s="841"/>
      <c r="H14" s="841"/>
      <c r="I14" s="841"/>
      <c r="J14" s="841"/>
      <c r="K14" s="842"/>
      <c r="L14" s="843" t="s">
        <v>14</v>
      </c>
      <c r="M14" s="843"/>
      <c r="N14" s="843"/>
      <c r="O14" s="843"/>
      <c r="P14" s="843"/>
      <c r="Q14" s="843"/>
      <c r="R14" s="843"/>
      <c r="S14" s="844"/>
    </row>
    <row r="15" spans="1:19" ht="26.25" customHeight="1" thickBot="1" x14ac:dyDescent="0.3">
      <c r="A15" s="831" t="s">
        <v>15</v>
      </c>
      <c r="B15" s="833" t="s">
        <v>16</v>
      </c>
      <c r="C15" s="833" t="s">
        <v>1048</v>
      </c>
      <c r="D15" s="831" t="s">
        <v>18</v>
      </c>
      <c r="E15" s="835" t="s">
        <v>19</v>
      </c>
      <c r="F15" s="858" t="s">
        <v>20</v>
      </c>
      <c r="G15" s="859"/>
      <c r="H15" s="859"/>
      <c r="I15" s="861" t="s">
        <v>21</v>
      </c>
      <c r="J15" s="861" t="s">
        <v>22</v>
      </c>
      <c r="K15" s="861" t="s">
        <v>23</v>
      </c>
      <c r="L15" s="863" t="s">
        <v>24</v>
      </c>
      <c r="M15" s="865" t="s">
        <v>25</v>
      </c>
      <c r="N15" s="866"/>
      <c r="O15" s="867"/>
      <c r="P15" s="845" t="s">
        <v>81</v>
      </c>
      <c r="Q15" s="847" t="s">
        <v>27</v>
      </c>
      <c r="R15" s="105" t="s">
        <v>28</v>
      </c>
      <c r="S15" s="849" t="s">
        <v>29</v>
      </c>
    </row>
    <row r="16" spans="1:19" ht="16.5" thickBot="1" x14ac:dyDescent="0.3">
      <c r="A16" s="832"/>
      <c r="B16" s="949"/>
      <c r="C16" s="949"/>
      <c r="D16" s="940"/>
      <c r="E16" s="941"/>
      <c r="F16" s="106" t="s">
        <v>30</v>
      </c>
      <c r="G16" s="106" t="s">
        <v>31</v>
      </c>
      <c r="H16" s="106" t="s">
        <v>33</v>
      </c>
      <c r="I16" s="937"/>
      <c r="J16" s="937"/>
      <c r="K16" s="937"/>
      <c r="L16" s="938"/>
      <c r="M16" s="107" t="s">
        <v>34</v>
      </c>
      <c r="N16" s="108" t="s">
        <v>35</v>
      </c>
      <c r="O16" s="109" t="s">
        <v>36</v>
      </c>
      <c r="P16" s="939"/>
      <c r="Q16" s="845"/>
      <c r="R16" s="105"/>
      <c r="S16" s="942"/>
    </row>
    <row r="17" spans="1:51" x14ac:dyDescent="0.25">
      <c r="A17" s="97"/>
      <c r="B17" s="97"/>
      <c r="C17" s="97"/>
      <c r="D17" s="74"/>
      <c r="E17" s="74"/>
      <c r="F17" s="74"/>
      <c r="G17" s="74"/>
      <c r="H17" s="74"/>
      <c r="I17" s="74"/>
      <c r="J17" s="74"/>
      <c r="K17" s="74"/>
      <c r="L17" s="74"/>
      <c r="M17" s="110"/>
      <c r="N17" s="110"/>
      <c r="O17" s="110"/>
      <c r="P17" s="74"/>
      <c r="Q17" s="74"/>
      <c r="R17" s="111"/>
      <c r="S17" s="74"/>
    </row>
    <row r="18" spans="1:51" ht="77.25" x14ac:dyDescent="0.25">
      <c r="A18" s="559">
        <v>1</v>
      </c>
      <c r="B18" s="1814" t="s">
        <v>1047</v>
      </c>
      <c r="C18" s="1814" t="s">
        <v>1049</v>
      </c>
      <c r="D18" s="2184" t="s">
        <v>148</v>
      </c>
      <c r="E18" s="112" t="s">
        <v>149</v>
      </c>
      <c r="F18" s="2185">
        <v>0.5</v>
      </c>
      <c r="G18" s="2185"/>
      <c r="H18" s="2185"/>
      <c r="I18" s="113" t="s">
        <v>150</v>
      </c>
      <c r="J18" s="2208">
        <v>0</v>
      </c>
      <c r="K18" s="2208">
        <v>0</v>
      </c>
      <c r="L18" s="2185">
        <v>1</v>
      </c>
      <c r="M18" s="2186">
        <f>L18-F18</f>
        <v>0.5</v>
      </c>
      <c r="N18" s="2185">
        <v>0.5</v>
      </c>
      <c r="O18" s="2187" t="str">
        <f>IF(L18&lt;=F18,"T",IF(L18&lt;F18,"R",IF(L18&gt;=F18,"P")))</f>
        <v>P</v>
      </c>
      <c r="P18" s="2188">
        <v>0</v>
      </c>
      <c r="Q18" s="114"/>
      <c r="R18" s="2189" t="s">
        <v>151</v>
      </c>
      <c r="S18" s="2209" t="s">
        <v>152</v>
      </c>
    </row>
    <row r="19" spans="1:51" ht="99.75" x14ac:dyDescent="0.25">
      <c r="A19" s="943">
        <v>2</v>
      </c>
      <c r="B19" s="1815"/>
      <c r="C19" s="1815"/>
      <c r="D19" s="2190" t="s">
        <v>153</v>
      </c>
      <c r="E19" s="115" t="s">
        <v>154</v>
      </c>
      <c r="F19" s="2191">
        <v>1</v>
      </c>
      <c r="G19" s="2191"/>
      <c r="H19" s="2191"/>
      <c r="I19" s="116" t="s">
        <v>155</v>
      </c>
      <c r="J19" s="2208">
        <v>0</v>
      </c>
      <c r="K19" s="2208">
        <v>0</v>
      </c>
      <c r="L19" s="2191">
        <v>1</v>
      </c>
      <c r="M19" s="2186">
        <f t="shared" ref="M19:M23" si="0">L19-F19</f>
        <v>0</v>
      </c>
      <c r="N19" s="2192">
        <v>1</v>
      </c>
      <c r="O19" s="2193" t="s">
        <v>156</v>
      </c>
      <c r="P19" s="2194"/>
      <c r="Q19" s="117"/>
      <c r="R19" s="2195" t="s">
        <v>157</v>
      </c>
      <c r="S19" s="2196"/>
    </row>
    <row r="20" spans="1:51" ht="71.25" x14ac:dyDescent="0.25">
      <c r="A20" s="944"/>
      <c r="B20" s="1815"/>
      <c r="C20" s="1815"/>
      <c r="D20" s="2197"/>
      <c r="E20" s="118" t="s">
        <v>158</v>
      </c>
      <c r="F20" s="2198">
        <v>1</v>
      </c>
      <c r="G20" s="2198"/>
      <c r="H20" s="2198"/>
      <c r="I20" s="120" t="s">
        <v>159</v>
      </c>
      <c r="J20" s="2208">
        <v>0</v>
      </c>
      <c r="K20" s="2208">
        <v>0</v>
      </c>
      <c r="L20" s="2198">
        <v>1</v>
      </c>
      <c r="M20" s="2186">
        <f t="shared" si="0"/>
        <v>0</v>
      </c>
      <c r="N20" s="2198">
        <v>1</v>
      </c>
      <c r="O20" s="2193" t="s">
        <v>156</v>
      </c>
      <c r="P20" s="2199">
        <v>0</v>
      </c>
      <c r="Q20" s="2199"/>
      <c r="R20" s="2200" t="s">
        <v>160</v>
      </c>
      <c r="S20" s="2201"/>
    </row>
    <row r="21" spans="1:51" ht="57" x14ac:dyDescent="0.25">
      <c r="A21" s="944"/>
      <c r="B21" s="1815"/>
      <c r="C21" s="1815"/>
      <c r="D21" s="2197"/>
      <c r="E21" s="118" t="s">
        <v>161</v>
      </c>
      <c r="F21" s="2198">
        <v>1</v>
      </c>
      <c r="G21" s="2198"/>
      <c r="H21" s="2198"/>
      <c r="I21" s="120" t="s">
        <v>162</v>
      </c>
      <c r="J21" s="2208">
        <v>0</v>
      </c>
      <c r="K21" s="2208">
        <v>0</v>
      </c>
      <c r="L21" s="2198">
        <v>1</v>
      </c>
      <c r="M21" s="2186">
        <f t="shared" si="0"/>
        <v>0</v>
      </c>
      <c r="N21" s="2198">
        <v>1</v>
      </c>
      <c r="O21" s="2202" t="s">
        <v>156</v>
      </c>
      <c r="P21" s="2199"/>
      <c r="Q21" s="2199"/>
      <c r="R21" s="2200"/>
      <c r="S21" s="2203"/>
    </row>
    <row r="22" spans="1:51" ht="171" x14ac:dyDescent="0.25">
      <c r="A22" s="945"/>
      <c r="B22" s="1815"/>
      <c r="C22" s="1815"/>
      <c r="D22" s="2204"/>
      <c r="E22" s="118" t="s">
        <v>163</v>
      </c>
      <c r="F22" s="2198">
        <v>1</v>
      </c>
      <c r="G22" s="2198"/>
      <c r="H22" s="2198"/>
      <c r="I22" s="121" t="s">
        <v>164</v>
      </c>
      <c r="J22" s="2208">
        <v>0</v>
      </c>
      <c r="K22" s="2208">
        <v>0</v>
      </c>
      <c r="L22" s="2198">
        <v>1</v>
      </c>
      <c r="M22" s="2186">
        <f t="shared" si="0"/>
        <v>0</v>
      </c>
      <c r="N22" s="2198">
        <v>1</v>
      </c>
      <c r="O22" s="2205" t="s">
        <v>156</v>
      </c>
      <c r="P22" s="2199"/>
      <c r="Q22" s="2199"/>
      <c r="R22" s="2200" t="s">
        <v>165</v>
      </c>
      <c r="S22" s="2203"/>
    </row>
    <row r="23" spans="1:51" s="128" customFormat="1" ht="75" x14ac:dyDescent="0.25">
      <c r="A23" s="559">
        <v>3</v>
      </c>
      <c r="B23" s="2206"/>
      <c r="C23" s="2206"/>
      <c r="D23" s="2184" t="s">
        <v>166</v>
      </c>
      <c r="E23" s="122" t="s">
        <v>167</v>
      </c>
      <c r="F23" s="123">
        <v>1</v>
      </c>
      <c r="G23" s="123"/>
      <c r="H23" s="123"/>
      <c r="I23" s="124" t="s">
        <v>168</v>
      </c>
      <c r="J23" s="2208">
        <v>0</v>
      </c>
      <c r="K23" s="2208">
        <v>0</v>
      </c>
      <c r="L23" s="125">
        <v>1</v>
      </c>
      <c r="M23" s="2186">
        <f t="shared" si="0"/>
        <v>0</v>
      </c>
      <c r="N23" s="123">
        <v>1</v>
      </c>
      <c r="O23" s="2205" t="s">
        <v>156</v>
      </c>
      <c r="P23" s="125">
        <v>1</v>
      </c>
      <c r="Q23" s="126"/>
      <c r="R23" s="2207"/>
      <c r="S23" s="127"/>
      <c r="T23" s="1854"/>
      <c r="U23" s="1853"/>
      <c r="V23" s="1853"/>
      <c r="W23" s="1853"/>
      <c r="X23" s="1853"/>
      <c r="Y23" s="1853"/>
      <c r="Z23" s="1853"/>
      <c r="AA23" s="1853"/>
      <c r="AB23" s="1853"/>
      <c r="AC23" s="1853"/>
      <c r="AD23" s="1853"/>
      <c r="AE23" s="1853"/>
      <c r="AF23" s="1853"/>
      <c r="AG23" s="1853"/>
      <c r="AH23" s="1853"/>
      <c r="AI23" s="1853"/>
      <c r="AJ23" s="1853"/>
      <c r="AK23" s="1853"/>
      <c r="AL23" s="1853"/>
      <c r="AM23" s="1853"/>
      <c r="AN23" s="1853"/>
      <c r="AO23" s="1853"/>
      <c r="AP23" s="1853"/>
      <c r="AQ23" s="1853"/>
      <c r="AR23" s="1853"/>
      <c r="AS23" s="1853"/>
      <c r="AT23" s="1853"/>
      <c r="AU23" s="1853"/>
      <c r="AV23" s="1853"/>
      <c r="AW23" s="1853"/>
      <c r="AX23" s="1853"/>
      <c r="AY23" s="1853"/>
    </row>
    <row r="24" spans="1:51" x14ac:dyDescent="0.25">
      <c r="A24" s="129" t="s">
        <v>78</v>
      </c>
      <c r="B24" s="129"/>
      <c r="C24" s="129"/>
      <c r="D24" s="129"/>
      <c r="E24" s="97"/>
      <c r="F24" s="97"/>
      <c r="G24" s="97"/>
      <c r="H24" s="97"/>
      <c r="I24" s="97"/>
      <c r="J24" s="97"/>
      <c r="K24" s="97"/>
      <c r="L24" s="97"/>
      <c r="M24" s="97"/>
      <c r="N24" s="97"/>
      <c r="O24" s="97"/>
      <c r="P24" s="97"/>
      <c r="Q24" s="97"/>
      <c r="R24" s="130"/>
      <c r="S24" s="97"/>
      <c r="T24" s="1855"/>
    </row>
    <row r="25" spans="1:51" x14ac:dyDescent="0.25">
      <c r="A25" s="97"/>
      <c r="B25" s="97"/>
      <c r="C25" s="97"/>
      <c r="D25" s="131"/>
      <c r="E25" s="131"/>
      <c r="F25" s="97"/>
      <c r="G25" s="97"/>
      <c r="H25" s="97"/>
      <c r="I25" s="97"/>
      <c r="J25" s="97"/>
      <c r="K25" s="97"/>
      <c r="L25" s="97"/>
      <c r="M25" s="97"/>
      <c r="N25" s="97"/>
      <c r="O25" s="97"/>
      <c r="P25" s="97"/>
      <c r="Q25" s="97"/>
      <c r="R25" s="130"/>
      <c r="S25" s="97"/>
    </row>
    <row r="26" spans="1:51" ht="15" x14ac:dyDescent="0.25">
      <c r="A26" s="946"/>
      <c r="B26" s="947"/>
      <c r="C26" s="947"/>
      <c r="D26" s="947"/>
      <c r="E26" s="947"/>
      <c r="F26" s="947"/>
      <c r="G26" s="947"/>
      <c r="H26" s="947"/>
      <c r="I26" s="947"/>
      <c r="J26" s="947"/>
      <c r="K26" s="947"/>
      <c r="L26" s="947"/>
      <c r="M26" s="947"/>
      <c r="N26" s="947"/>
      <c r="O26" s="947"/>
      <c r="P26" s="947"/>
      <c r="Q26" s="947"/>
      <c r="R26" s="947"/>
      <c r="S26" s="948"/>
    </row>
    <row r="27" spans="1:51" ht="15" x14ac:dyDescent="0.25">
      <c r="A27" s="946"/>
      <c r="B27" s="947"/>
      <c r="C27" s="947"/>
      <c r="D27" s="947"/>
      <c r="E27" s="947"/>
      <c r="F27" s="947"/>
      <c r="G27" s="947"/>
      <c r="H27" s="947"/>
      <c r="I27" s="947"/>
      <c r="J27" s="947"/>
      <c r="K27" s="947"/>
      <c r="L27" s="947"/>
      <c r="M27" s="947"/>
      <c r="N27" s="947"/>
      <c r="O27" s="947"/>
      <c r="P27" s="947"/>
      <c r="Q27" s="947"/>
      <c r="R27" s="947"/>
      <c r="S27" s="948"/>
    </row>
    <row r="28" spans="1:51" ht="15" x14ac:dyDescent="0.25">
      <c r="A28" s="934"/>
      <c r="B28" s="935"/>
      <c r="C28" s="935"/>
      <c r="D28" s="935"/>
      <c r="E28" s="935"/>
      <c r="F28" s="935"/>
      <c r="G28" s="935"/>
      <c r="H28" s="935"/>
      <c r="I28" s="935"/>
      <c r="J28" s="935"/>
      <c r="K28" s="935"/>
      <c r="L28" s="935"/>
      <c r="M28" s="935"/>
      <c r="N28" s="935"/>
      <c r="O28" s="935"/>
      <c r="P28" s="935"/>
      <c r="Q28" s="935"/>
      <c r="R28" s="935"/>
      <c r="S28" s="936"/>
    </row>
    <row r="29" spans="1:51" ht="15" x14ac:dyDescent="0.25">
      <c r="A29" s="934"/>
      <c r="B29" s="935"/>
      <c r="C29" s="935"/>
      <c r="D29" s="935"/>
      <c r="E29" s="935"/>
      <c r="F29" s="935"/>
      <c r="G29" s="935"/>
      <c r="H29" s="935"/>
      <c r="I29" s="935"/>
      <c r="J29" s="935"/>
      <c r="K29" s="935"/>
      <c r="L29" s="935"/>
      <c r="M29" s="935"/>
      <c r="N29" s="935"/>
      <c r="O29" s="935"/>
      <c r="P29" s="935"/>
      <c r="Q29" s="935"/>
      <c r="R29" s="935"/>
      <c r="S29" s="936"/>
    </row>
    <row r="30" spans="1:51" ht="15" x14ac:dyDescent="0.25">
      <c r="A30" s="886"/>
      <c r="B30" s="887"/>
      <c r="C30" s="887"/>
      <c r="D30" s="887"/>
      <c r="E30" s="887"/>
      <c r="F30" s="887"/>
      <c r="G30" s="887"/>
      <c r="H30" s="887"/>
      <c r="I30" s="887"/>
      <c r="J30" s="887"/>
      <c r="K30" s="887"/>
      <c r="L30" s="887"/>
      <c r="M30" s="887"/>
      <c r="N30" s="887"/>
      <c r="O30" s="887"/>
      <c r="P30" s="887"/>
      <c r="Q30" s="887"/>
      <c r="R30" s="887"/>
      <c r="S30" s="888"/>
    </row>
    <row r="31" spans="1:51" ht="15" x14ac:dyDescent="0.25">
      <c r="A31" s="886"/>
      <c r="B31" s="887"/>
      <c r="C31" s="887"/>
      <c r="D31" s="887"/>
      <c r="E31" s="887"/>
      <c r="F31" s="887"/>
      <c r="G31" s="887"/>
      <c r="H31" s="887"/>
      <c r="I31" s="887"/>
      <c r="J31" s="887"/>
      <c r="K31" s="887"/>
      <c r="L31" s="887"/>
      <c r="M31" s="887"/>
      <c r="N31" s="887"/>
      <c r="O31" s="887"/>
      <c r="P31" s="887"/>
      <c r="Q31" s="887"/>
      <c r="R31" s="887"/>
      <c r="S31" s="888"/>
    </row>
    <row r="32" spans="1:51" ht="15" x14ac:dyDescent="0.25">
      <c r="A32" s="886"/>
      <c r="B32" s="887"/>
      <c r="C32" s="887"/>
      <c r="D32" s="887"/>
      <c r="E32" s="887"/>
      <c r="F32" s="887"/>
      <c r="G32" s="887"/>
      <c r="H32" s="887"/>
      <c r="I32" s="887"/>
      <c r="J32" s="887"/>
      <c r="K32" s="887"/>
      <c r="L32" s="887"/>
      <c r="M32" s="887"/>
      <c r="N32" s="887"/>
      <c r="O32" s="887"/>
      <c r="P32" s="887"/>
      <c r="Q32" s="887"/>
      <c r="R32" s="887"/>
      <c r="S32" s="888"/>
    </row>
    <row r="33" spans="1:19" ht="15" x14ac:dyDescent="0.25">
      <c r="A33" s="886"/>
      <c r="B33" s="887"/>
      <c r="C33" s="887"/>
      <c r="D33" s="887"/>
      <c r="E33" s="887"/>
      <c r="F33" s="887"/>
      <c r="G33" s="887"/>
      <c r="H33" s="887"/>
      <c r="I33" s="887"/>
      <c r="J33" s="887"/>
      <c r="K33" s="887"/>
      <c r="L33" s="887"/>
      <c r="M33" s="887"/>
      <c r="N33" s="887"/>
      <c r="O33" s="887"/>
      <c r="P33" s="887"/>
      <c r="Q33" s="887"/>
      <c r="R33" s="887"/>
      <c r="S33" s="888"/>
    </row>
    <row r="34" spans="1:19" ht="15" x14ac:dyDescent="0.25">
      <c r="A34" s="886"/>
      <c r="B34" s="887"/>
      <c r="C34" s="887"/>
      <c r="D34" s="887"/>
      <c r="E34" s="887"/>
      <c r="F34" s="887"/>
      <c r="G34" s="887"/>
      <c r="H34" s="887"/>
      <c r="I34" s="887"/>
      <c r="J34" s="887"/>
      <c r="K34" s="887"/>
      <c r="L34" s="887"/>
      <c r="M34" s="887"/>
      <c r="N34" s="887"/>
      <c r="O34" s="887"/>
      <c r="P34" s="887"/>
      <c r="Q34" s="887"/>
      <c r="R34" s="887"/>
      <c r="S34" s="888"/>
    </row>
    <row r="35" spans="1:19" ht="15" x14ac:dyDescent="0.25">
      <c r="A35" s="886"/>
      <c r="B35" s="887"/>
      <c r="C35" s="887"/>
      <c r="D35" s="887"/>
      <c r="E35" s="887"/>
      <c r="F35" s="887"/>
      <c r="G35" s="887"/>
      <c r="H35" s="887"/>
      <c r="I35" s="887"/>
      <c r="J35" s="887"/>
      <c r="K35" s="887"/>
      <c r="L35" s="887"/>
      <c r="M35" s="887"/>
      <c r="N35" s="887"/>
      <c r="O35" s="887"/>
      <c r="P35" s="887"/>
      <c r="Q35" s="887"/>
      <c r="R35" s="887"/>
      <c r="S35" s="888"/>
    </row>
    <row r="36" spans="1:19" ht="15" x14ac:dyDescent="0.25">
      <c r="A36" s="886"/>
      <c r="B36" s="887"/>
      <c r="C36" s="887"/>
      <c r="D36" s="887"/>
      <c r="E36" s="887"/>
      <c r="F36" s="887"/>
      <c r="G36" s="887"/>
      <c r="H36" s="887"/>
      <c r="I36" s="887"/>
      <c r="J36" s="887"/>
      <c r="K36" s="887"/>
      <c r="L36" s="887"/>
      <c r="M36" s="887"/>
      <c r="N36" s="887"/>
      <c r="O36" s="887"/>
      <c r="P36" s="887"/>
      <c r="Q36" s="887"/>
      <c r="R36" s="887"/>
      <c r="S36" s="888"/>
    </row>
  </sheetData>
  <mergeCells count="46">
    <mergeCell ref="B15:B16"/>
    <mergeCell ref="B18:B23"/>
    <mergeCell ref="C15:C16"/>
    <mergeCell ref="C18:C23"/>
    <mergeCell ref="A27:S27"/>
    <mergeCell ref="A35:S35"/>
    <mergeCell ref="A36:S36"/>
    <mergeCell ref="A29:S29"/>
    <mergeCell ref="A30:S30"/>
    <mergeCell ref="A31:S31"/>
    <mergeCell ref="A32:S32"/>
    <mergeCell ref="A33:S33"/>
    <mergeCell ref="A34:S34"/>
    <mergeCell ref="A28:S28"/>
    <mergeCell ref="J15:J16"/>
    <mergeCell ref="K15:K16"/>
    <mergeCell ref="L15:L16"/>
    <mergeCell ref="M15:O15"/>
    <mergeCell ref="P15:P16"/>
    <mergeCell ref="Q15:Q16"/>
    <mergeCell ref="A15:A16"/>
    <mergeCell ref="D15:D16"/>
    <mergeCell ref="E15:E16"/>
    <mergeCell ref="F15:H15"/>
    <mergeCell ref="I15:I16"/>
    <mergeCell ref="S15:S16"/>
    <mergeCell ref="A19:A22"/>
    <mergeCell ref="D19:D22"/>
    <mergeCell ref="A26:S26"/>
    <mergeCell ref="A10:E10"/>
    <mergeCell ref="F10:L10"/>
    <mergeCell ref="A12:S12"/>
    <mergeCell ref="A14:K14"/>
    <mergeCell ref="L14:S14"/>
    <mergeCell ref="A7:E7"/>
    <mergeCell ref="F7:L7"/>
    <mergeCell ref="A8:E8"/>
    <mergeCell ref="F8:L8"/>
    <mergeCell ref="A9:E9"/>
    <mergeCell ref="F9:L9"/>
    <mergeCell ref="A3:E5"/>
    <mergeCell ref="F3:L3"/>
    <mergeCell ref="M3:S3"/>
    <mergeCell ref="F4:L5"/>
    <mergeCell ref="M4:S4"/>
    <mergeCell ref="M5:S5"/>
  </mergeCells>
  <phoneticPr fontId="73" type="noConversion"/>
  <conditionalFormatting sqref="O18:O23">
    <cfRule type="containsText" dxfId="117" priority="1" stopIfTrue="1" operator="containsText" text="P">
      <formula>NOT(ISERROR(SEARCH("P",O18)))</formula>
    </cfRule>
    <cfRule type="containsText" dxfId="116" priority="2" stopIfTrue="1" operator="containsText" text="R">
      <formula>NOT(ISERROR(SEARCH("R",O18)))</formula>
    </cfRule>
    <cfRule type="containsText" dxfId="115" priority="3" operator="containsText" text="T">
      <formula>NOT(ISERROR(SEARCH("T",O18)))</formula>
    </cfRule>
    <cfRule type="iconSet" priority="4">
      <iconSet iconSet="3Symbols2">
        <cfvo type="percent" val="0"/>
        <cfvo type="percent" val="0.74"/>
        <cfvo type="percent" val="0.85"/>
      </iconSet>
    </cfRule>
  </conditionalFormatting>
  <pageMargins left="0.70866141732283472" right="0.70866141732283472" top="0.74803149606299213" bottom="0.74803149606299213" header="0.31496062992125984" footer="0.31496062992125984"/>
  <pageSetup scale="45"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B037CD-C200-4DF6-8A43-6AAAA917F829}">
  <dimension ref="B3:AA50"/>
  <sheetViews>
    <sheetView showGridLines="0" topLeftCell="J9" zoomScale="82" zoomScaleNormal="82" workbookViewId="0">
      <selection activeCell="C19" sqref="C19:C35"/>
    </sheetView>
  </sheetViews>
  <sheetFormatPr baseColWidth="10" defaultColWidth="11.42578125" defaultRowHeight="15" x14ac:dyDescent="0.25"/>
  <cols>
    <col min="1" max="1" width="3.85546875" style="135" customWidth="1"/>
    <col min="2" max="2" width="5.85546875" style="135" customWidth="1"/>
    <col min="3" max="3" width="17" style="135" customWidth="1"/>
    <col min="4" max="4" width="21" style="135" customWidth="1"/>
    <col min="5" max="5" width="70.42578125" style="135" customWidth="1"/>
    <col min="6" max="6" width="53.85546875" style="135" customWidth="1"/>
    <col min="7" max="7" width="8.5703125" style="135" customWidth="1"/>
    <col min="8" max="8" width="9.140625" style="135" customWidth="1"/>
    <col min="9" max="9" width="7.7109375" style="135" customWidth="1"/>
    <col min="10" max="10" width="7.5703125" style="135" customWidth="1"/>
    <col min="11" max="11" width="51" style="135" customWidth="1"/>
    <col min="12" max="12" width="21.42578125" style="135" customWidth="1"/>
    <col min="13" max="13" width="22.85546875" style="135" customWidth="1"/>
    <col min="14" max="17" width="22" style="135" customWidth="1"/>
    <col min="18" max="18" width="24" style="135" customWidth="1"/>
    <col min="19" max="19" width="24.7109375" style="135" customWidth="1"/>
    <col min="20" max="20" width="20.85546875" style="135" customWidth="1"/>
    <col min="21" max="21" width="24" style="135" customWidth="1"/>
    <col min="22" max="22" width="11.42578125" style="135" hidden="1" customWidth="1"/>
    <col min="23" max="23" width="19.42578125" style="135" customWidth="1"/>
    <col min="24" max="24" width="18.42578125" style="135" customWidth="1"/>
    <col min="25" max="27" width="0" style="135" hidden="1" customWidth="1"/>
    <col min="28" max="16384" width="11.42578125" style="135"/>
  </cols>
  <sheetData>
    <row r="3" spans="2:27" ht="15.75" thickBot="1" x14ac:dyDescent="0.3"/>
    <row r="4" spans="2:27" ht="32.25" customHeight="1" x14ac:dyDescent="0.25">
      <c r="B4" s="643"/>
      <c r="C4" s="644"/>
      <c r="D4" s="644"/>
      <c r="E4" s="644"/>
      <c r="F4" s="645"/>
      <c r="G4" s="652" t="s">
        <v>0</v>
      </c>
      <c r="H4" s="653"/>
      <c r="I4" s="653"/>
      <c r="J4" s="653"/>
      <c r="K4" s="653"/>
      <c r="L4" s="653"/>
      <c r="M4" s="653"/>
      <c r="N4" s="653"/>
      <c r="O4" s="950" t="s">
        <v>1</v>
      </c>
      <c r="P4" s="951"/>
      <c r="Q4" s="951"/>
      <c r="R4" s="951"/>
      <c r="S4" s="951"/>
      <c r="T4" s="951"/>
      <c r="U4" s="951"/>
      <c r="V4" s="951"/>
      <c r="W4" s="951"/>
      <c r="X4" s="952"/>
    </row>
    <row r="5" spans="2:27" ht="33" customHeight="1" x14ac:dyDescent="0.25">
      <c r="B5" s="646"/>
      <c r="C5" s="647"/>
      <c r="D5" s="647"/>
      <c r="E5" s="647"/>
      <c r="F5" s="648"/>
      <c r="G5" s="658" t="s">
        <v>2</v>
      </c>
      <c r="H5" s="659"/>
      <c r="I5" s="659"/>
      <c r="J5" s="659"/>
      <c r="K5" s="659"/>
      <c r="L5" s="659"/>
      <c r="M5" s="659"/>
      <c r="N5" s="659"/>
      <c r="O5" s="953" t="s">
        <v>170</v>
      </c>
      <c r="P5" s="954"/>
      <c r="Q5" s="954"/>
      <c r="R5" s="954"/>
      <c r="S5" s="954"/>
      <c r="T5" s="954"/>
      <c r="U5" s="954"/>
      <c r="V5" s="954"/>
      <c r="W5" s="954"/>
      <c r="X5" s="955"/>
    </row>
    <row r="6" spans="2:27" ht="31.5" customHeight="1" thickBot="1" x14ac:dyDescent="0.3">
      <c r="B6" s="649"/>
      <c r="C6" s="650"/>
      <c r="D6" s="650"/>
      <c r="E6" s="650"/>
      <c r="F6" s="651"/>
      <c r="G6" s="661"/>
      <c r="H6" s="662"/>
      <c r="I6" s="662"/>
      <c r="J6" s="662"/>
      <c r="K6" s="662"/>
      <c r="L6" s="662"/>
      <c r="M6" s="662"/>
      <c r="N6" s="662"/>
      <c r="O6" s="956" t="s">
        <v>4</v>
      </c>
      <c r="P6" s="957"/>
      <c r="Q6" s="957"/>
      <c r="R6" s="957"/>
      <c r="S6" s="957"/>
      <c r="T6" s="957"/>
      <c r="U6" s="957"/>
      <c r="V6" s="957"/>
      <c r="W6" s="957"/>
      <c r="X6" s="958"/>
    </row>
    <row r="7" spans="2:27" ht="18" customHeight="1" x14ac:dyDescent="0.25">
      <c r="K7" s="134"/>
      <c r="L7" s="134"/>
      <c r="M7" s="139"/>
      <c r="N7" s="139"/>
      <c r="O7" s="139"/>
      <c r="P7" s="139"/>
      <c r="Q7" s="139"/>
      <c r="R7" s="139"/>
      <c r="S7" s="139"/>
      <c r="T7" s="139"/>
      <c r="U7" s="139"/>
    </row>
    <row r="8" spans="2:27" ht="21.95" customHeight="1" x14ac:dyDescent="0.25">
      <c r="B8" s="631" t="s">
        <v>5</v>
      </c>
      <c r="C8" s="631"/>
      <c r="D8" s="631"/>
      <c r="E8" s="631"/>
      <c r="F8" s="631"/>
      <c r="G8" s="632" t="s">
        <v>251</v>
      </c>
      <c r="H8" s="633"/>
      <c r="I8" s="633"/>
      <c r="J8" s="633"/>
      <c r="K8" s="633"/>
      <c r="L8" s="633"/>
      <c r="M8" s="633"/>
      <c r="N8" s="634"/>
      <c r="O8" s="139"/>
      <c r="P8" s="139"/>
      <c r="Q8" s="139"/>
      <c r="R8" s="139"/>
      <c r="S8" s="139"/>
      <c r="T8" s="139"/>
      <c r="U8" s="139"/>
    </row>
    <row r="9" spans="2:27" ht="21.95" customHeight="1" x14ac:dyDescent="0.25">
      <c r="B9" s="631" t="s">
        <v>7</v>
      </c>
      <c r="C9" s="631"/>
      <c r="D9" s="631"/>
      <c r="E9" s="631"/>
      <c r="F9" s="631"/>
      <c r="G9" s="632">
        <v>2026</v>
      </c>
      <c r="H9" s="633"/>
      <c r="I9" s="633"/>
      <c r="J9" s="633"/>
      <c r="K9" s="633"/>
      <c r="L9" s="633"/>
      <c r="M9" s="633"/>
      <c r="N9" s="634"/>
      <c r="O9" s="139"/>
      <c r="P9" s="139"/>
      <c r="Q9" s="139"/>
      <c r="R9" s="139"/>
      <c r="S9" s="139"/>
      <c r="T9" s="139"/>
      <c r="U9" s="139"/>
    </row>
    <row r="10" spans="2:27" ht="21.95" customHeight="1" x14ac:dyDescent="0.25">
      <c r="B10" s="631" t="s">
        <v>8</v>
      </c>
      <c r="C10" s="631"/>
      <c r="D10" s="631"/>
      <c r="E10" s="631"/>
      <c r="F10" s="631"/>
      <c r="G10" s="632" t="s">
        <v>252</v>
      </c>
      <c r="H10" s="633"/>
      <c r="I10" s="633"/>
      <c r="J10" s="633"/>
      <c r="K10" s="633"/>
      <c r="L10" s="633"/>
      <c r="M10" s="633"/>
      <c r="N10" s="634"/>
      <c r="O10" s="139"/>
      <c r="P10" s="139"/>
      <c r="Q10" s="139"/>
      <c r="R10" s="139"/>
      <c r="S10" s="139"/>
      <c r="T10" s="139"/>
      <c r="U10" s="139"/>
    </row>
    <row r="11" spans="2:27" ht="21.95" customHeight="1" x14ac:dyDescent="0.25">
      <c r="B11" s="631" t="s">
        <v>10</v>
      </c>
      <c r="C11" s="631"/>
      <c r="D11" s="631"/>
      <c r="E11" s="631"/>
      <c r="F11" s="631"/>
      <c r="G11" s="632" t="s">
        <v>253</v>
      </c>
      <c r="H11" s="633"/>
      <c r="I11" s="633"/>
      <c r="J11" s="633"/>
      <c r="K11" s="633"/>
      <c r="L11" s="633"/>
      <c r="M11" s="633"/>
      <c r="N11" s="634"/>
      <c r="O11" s="139"/>
      <c r="P11" s="139"/>
      <c r="Q11" s="139"/>
      <c r="R11" s="139"/>
      <c r="S11" s="139"/>
      <c r="T11" s="139"/>
      <c r="U11" s="139"/>
    </row>
    <row r="12" spans="2:27" ht="10.5" customHeight="1" x14ac:dyDescent="0.25">
      <c r="B12" s="140"/>
      <c r="C12" s="140"/>
      <c r="D12" s="140"/>
      <c r="E12" s="140"/>
      <c r="F12" s="140"/>
      <c r="G12" s="140"/>
      <c r="H12" s="140"/>
      <c r="I12" s="140"/>
      <c r="J12" s="140"/>
      <c r="K12" s="134"/>
      <c r="L12" s="134"/>
      <c r="M12" s="134"/>
      <c r="N12" s="134"/>
      <c r="O12" s="139"/>
      <c r="P12" s="139"/>
      <c r="Q12" s="139"/>
      <c r="R12" s="139"/>
      <c r="S12" s="139"/>
      <c r="T12" s="139"/>
      <c r="U12" s="139"/>
    </row>
    <row r="13" spans="2:27" ht="47.25" customHeight="1" x14ac:dyDescent="0.5">
      <c r="B13" s="960" t="s">
        <v>12</v>
      </c>
      <c r="C13" s="961"/>
      <c r="D13" s="961"/>
      <c r="E13" s="961"/>
      <c r="F13" s="961"/>
      <c r="G13" s="961"/>
      <c r="H13" s="961"/>
      <c r="I13" s="961"/>
      <c r="J13" s="961"/>
      <c r="K13" s="961"/>
      <c r="L13" s="961"/>
      <c r="M13" s="961"/>
      <c r="N13" s="961"/>
      <c r="O13" s="961"/>
      <c r="P13" s="961"/>
      <c r="Q13" s="961"/>
      <c r="R13" s="961"/>
      <c r="S13" s="961"/>
      <c r="T13" s="961"/>
      <c r="U13" s="961"/>
      <c r="V13" s="961"/>
      <c r="W13" s="961"/>
      <c r="X13" s="962"/>
    </row>
    <row r="14" spans="2:27" ht="21" customHeight="1" thickBot="1" x14ac:dyDescent="0.3">
      <c r="B14" s="184"/>
      <c r="C14" s="185"/>
      <c r="D14" s="185"/>
      <c r="E14" s="185"/>
      <c r="F14" s="185"/>
      <c r="G14" s="185"/>
      <c r="H14" s="185"/>
      <c r="I14" s="185"/>
      <c r="J14" s="185"/>
      <c r="K14" s="185"/>
      <c r="L14" s="185"/>
      <c r="M14" s="185"/>
      <c r="N14" s="185"/>
      <c r="O14" s="185"/>
      <c r="P14" s="185"/>
      <c r="Q14" s="185"/>
      <c r="R14" s="185"/>
      <c r="S14" s="185"/>
      <c r="T14" s="185"/>
      <c r="U14" s="185"/>
      <c r="V14" s="185"/>
      <c r="W14" s="185"/>
      <c r="X14" s="185"/>
    </row>
    <row r="15" spans="2:27" ht="27" customHeight="1" thickBot="1" x14ac:dyDescent="0.3">
      <c r="B15" s="638" t="s">
        <v>13</v>
      </c>
      <c r="C15" s="639"/>
      <c r="D15" s="639"/>
      <c r="E15" s="639"/>
      <c r="F15" s="639"/>
      <c r="G15" s="639"/>
      <c r="H15" s="639"/>
      <c r="I15" s="639"/>
      <c r="J15" s="639"/>
      <c r="K15" s="639"/>
      <c r="L15" s="639"/>
      <c r="M15" s="640"/>
      <c r="N15" s="963" t="s">
        <v>14</v>
      </c>
      <c r="O15" s="964"/>
      <c r="P15" s="964"/>
      <c r="Q15" s="964"/>
      <c r="R15" s="964"/>
      <c r="S15" s="964"/>
      <c r="T15" s="964"/>
      <c r="U15" s="964"/>
      <c r="V15" s="964"/>
      <c r="W15" s="964"/>
      <c r="X15" s="964"/>
    </row>
    <row r="16" spans="2:27" ht="91.5" customHeight="1" thickBot="1" x14ac:dyDescent="0.3">
      <c r="B16" s="613" t="s">
        <v>15</v>
      </c>
      <c r="C16" s="965" t="s">
        <v>16</v>
      </c>
      <c r="D16" s="965" t="s">
        <v>1048</v>
      </c>
      <c r="E16" s="613" t="s">
        <v>18</v>
      </c>
      <c r="F16" s="617" t="s">
        <v>19</v>
      </c>
      <c r="G16" s="619" t="s">
        <v>20</v>
      </c>
      <c r="H16" s="620"/>
      <c r="I16" s="620"/>
      <c r="J16" s="621"/>
      <c r="K16" s="604" t="s">
        <v>21</v>
      </c>
      <c r="L16" s="604" t="s">
        <v>22</v>
      </c>
      <c r="M16" s="604" t="s">
        <v>23</v>
      </c>
      <c r="N16" s="606" t="s">
        <v>24</v>
      </c>
      <c r="O16" s="608" t="s">
        <v>25</v>
      </c>
      <c r="P16" s="609"/>
      <c r="Q16" s="610"/>
      <c r="R16" s="611" t="s">
        <v>26</v>
      </c>
      <c r="S16" s="611" t="s">
        <v>27</v>
      </c>
      <c r="T16" s="611" t="s">
        <v>28</v>
      </c>
      <c r="U16" s="611" t="s">
        <v>29</v>
      </c>
      <c r="V16" s="611"/>
      <c r="W16" s="611" t="s">
        <v>254</v>
      </c>
      <c r="X16" s="611" t="s">
        <v>255</v>
      </c>
      <c r="Y16" s="959" t="s">
        <v>256</v>
      </c>
      <c r="Z16" s="959"/>
      <c r="AA16" s="959"/>
    </row>
    <row r="17" spans="2:27" ht="33" customHeight="1" thickBot="1" x14ac:dyDescent="0.3">
      <c r="B17" s="614"/>
      <c r="C17" s="966"/>
      <c r="D17" s="966"/>
      <c r="E17" s="614"/>
      <c r="F17" s="618"/>
      <c r="G17" s="147" t="s">
        <v>30</v>
      </c>
      <c r="H17" s="147" t="s">
        <v>31</v>
      </c>
      <c r="I17" s="147" t="s">
        <v>32</v>
      </c>
      <c r="J17" s="147" t="s">
        <v>33</v>
      </c>
      <c r="K17" s="605"/>
      <c r="L17" s="605"/>
      <c r="M17" s="605"/>
      <c r="N17" s="607"/>
      <c r="O17" s="148" t="s">
        <v>34</v>
      </c>
      <c r="P17" s="149" t="s">
        <v>35</v>
      </c>
      <c r="Q17" s="150" t="s">
        <v>36</v>
      </c>
      <c r="R17" s="612"/>
      <c r="S17" s="612"/>
      <c r="T17" s="612"/>
      <c r="U17" s="612"/>
      <c r="V17" s="612"/>
      <c r="W17" s="612"/>
      <c r="X17" s="612"/>
      <c r="Y17" s="186">
        <v>0.75</v>
      </c>
      <c r="Z17" s="187">
        <v>0.88</v>
      </c>
      <c r="AA17" s="187">
        <v>0.95</v>
      </c>
    </row>
    <row r="18" spans="2:27" ht="15.75" thickBot="1" x14ac:dyDescent="0.3">
      <c r="M18" s="188"/>
      <c r="O18"/>
      <c r="P18"/>
      <c r="Q18"/>
    </row>
    <row r="19" spans="2:27" s="137" customFormat="1" ht="255.75" thickBot="1" x14ac:dyDescent="0.3">
      <c r="B19" s="189">
        <v>1</v>
      </c>
      <c r="C19" s="2210" t="s">
        <v>51</v>
      </c>
      <c r="D19" s="1812" t="s">
        <v>1050</v>
      </c>
      <c r="E19" s="2211" t="s">
        <v>257</v>
      </c>
      <c r="F19" s="2212" t="s">
        <v>258</v>
      </c>
      <c r="G19" s="2020">
        <v>3</v>
      </c>
      <c r="H19" s="2020"/>
      <c r="I19" s="2020"/>
      <c r="J19" s="2020"/>
      <c r="K19" s="2213" t="s">
        <v>259</v>
      </c>
      <c r="L19" s="2214">
        <v>0</v>
      </c>
      <c r="M19" s="2214">
        <v>0</v>
      </c>
      <c r="N19" s="2215">
        <v>3</v>
      </c>
      <c r="O19" s="2216">
        <f>IF(N19&lt;1,N19-AVERAGE(G19:J19),N19-(SUM(G19:J19)))</f>
        <v>0</v>
      </c>
      <c r="P19" s="2217">
        <f>IF(N19&lt;1,(AVERAGE(G19:J19)/N19),SUM(G19:J19)/N19)</f>
        <v>1</v>
      </c>
      <c r="Q19" s="2218" t="str">
        <f t="shared" ref="Q19:Q24" si="0">IF(P19&lt;=Y$17,"T",IF(P19&lt;$AA$17,"R",IF(P19&gt;=$AA$17,"P")))</f>
        <v>P</v>
      </c>
      <c r="R19" s="2219">
        <v>0.25</v>
      </c>
      <c r="S19" s="2220" t="s">
        <v>260</v>
      </c>
      <c r="T19" s="2220" t="s">
        <v>261</v>
      </c>
      <c r="U19" s="2220" t="s">
        <v>262</v>
      </c>
      <c r="V19" s="2221"/>
      <c r="W19" s="2220">
        <v>3</v>
      </c>
      <c r="X19" s="2222">
        <v>3</v>
      </c>
    </row>
    <row r="20" spans="2:27" ht="195.75" thickBot="1" x14ac:dyDescent="0.3">
      <c r="B20" s="192">
        <v>2</v>
      </c>
      <c r="C20" s="2223"/>
      <c r="D20" s="1805"/>
      <c r="E20" s="2211" t="s">
        <v>263</v>
      </c>
      <c r="F20" s="2212" t="s">
        <v>264</v>
      </c>
      <c r="G20" s="2224">
        <v>3</v>
      </c>
      <c r="H20" s="2224"/>
      <c r="I20" s="2224"/>
      <c r="J20" s="1955"/>
      <c r="K20" s="2225" t="s">
        <v>265</v>
      </c>
      <c r="L20" s="2226">
        <v>68000000</v>
      </c>
      <c r="M20" s="2227">
        <v>17898238.629999999</v>
      </c>
      <c r="N20" s="2228">
        <v>3</v>
      </c>
      <c r="O20" s="2229">
        <v>0</v>
      </c>
      <c r="P20" s="2230">
        <f t="shared" ref="P20" si="1">IF(N20&lt;1,(AVERAGE(G20:J20)/N20),SUM(G20:J20)/N20)</f>
        <v>1</v>
      </c>
      <c r="Q20" s="1961" t="str">
        <f t="shared" si="0"/>
        <v>P</v>
      </c>
      <c r="R20" s="2231">
        <v>0.25</v>
      </c>
      <c r="S20" s="2232" t="s">
        <v>266</v>
      </c>
      <c r="T20" s="2232" t="s">
        <v>267</v>
      </c>
      <c r="U20" s="2232" t="s">
        <v>268</v>
      </c>
      <c r="V20" s="2233"/>
      <c r="W20" s="2232">
        <v>3</v>
      </c>
      <c r="X20" s="2232">
        <v>3</v>
      </c>
    </row>
    <row r="21" spans="2:27" ht="195.75" thickBot="1" x14ac:dyDescent="0.3">
      <c r="B21" s="195">
        <v>3</v>
      </c>
      <c r="C21" s="2223"/>
      <c r="D21" s="1805"/>
      <c r="E21" s="25" t="s">
        <v>269</v>
      </c>
      <c r="F21" s="2212" t="s">
        <v>270</v>
      </c>
      <c r="G21" s="2234">
        <v>12</v>
      </c>
      <c r="H21" s="2234"/>
      <c r="I21" s="2234"/>
      <c r="J21" s="2234"/>
      <c r="K21" s="2235" t="s">
        <v>271</v>
      </c>
      <c r="L21" s="2236">
        <v>3000000</v>
      </c>
      <c r="M21" s="2237">
        <v>604759.97</v>
      </c>
      <c r="N21" s="2238">
        <v>12</v>
      </c>
      <c r="O21" s="2025">
        <f t="shared" ref="O21" si="2">IF(N21&lt;1,N21-AVERAGE(G21:J21),N21-(SUM(G21:J21)))</f>
        <v>0</v>
      </c>
      <c r="P21" s="2026">
        <f>IF(N21&lt;1,(AVERAGE(G21:J21)/N21),SUM(G21:J21)/N21)</f>
        <v>1</v>
      </c>
      <c r="Q21" s="2239" t="str">
        <f t="shared" si="0"/>
        <v>P</v>
      </c>
      <c r="R21" s="2240">
        <v>0.25</v>
      </c>
      <c r="S21" s="2241" t="s">
        <v>272</v>
      </c>
      <c r="T21" s="2241" t="s">
        <v>273</v>
      </c>
      <c r="U21" s="2241" t="s">
        <v>274</v>
      </c>
      <c r="V21" s="2233"/>
      <c r="W21" s="2241">
        <v>3</v>
      </c>
      <c r="X21" s="2241">
        <v>2</v>
      </c>
    </row>
    <row r="22" spans="2:27" ht="120.75" thickBot="1" x14ac:dyDescent="0.3">
      <c r="B22" s="199">
        <v>4</v>
      </c>
      <c r="C22" s="2223"/>
      <c r="D22" s="1805"/>
      <c r="E22" s="2242" t="s">
        <v>275</v>
      </c>
      <c r="F22" s="2212" t="s">
        <v>276</v>
      </c>
      <c r="G22" s="2243">
        <v>1</v>
      </c>
      <c r="H22" s="2243"/>
      <c r="I22" s="2243"/>
      <c r="J22" s="2243"/>
      <c r="K22" s="280" t="s">
        <v>277</v>
      </c>
      <c r="L22" s="2236">
        <v>0</v>
      </c>
      <c r="M22" s="2236">
        <v>0</v>
      </c>
      <c r="N22" s="2244">
        <v>3</v>
      </c>
      <c r="O22" s="2244">
        <f>IF(N22&lt;1,N22-AVERAGE(G22:J22),N22-(SUM(G22:J22)))</f>
        <v>2</v>
      </c>
      <c r="P22" s="2245">
        <f>IF(N21&lt;1,(AVERAGE(G21:J21)/N21),SUM(G21:J21)/N21)</f>
        <v>1</v>
      </c>
      <c r="Q22" s="2246" t="str">
        <f t="shared" si="0"/>
        <v>P</v>
      </c>
      <c r="R22" s="2247">
        <v>0.25</v>
      </c>
      <c r="S22" s="2241" t="s">
        <v>278</v>
      </c>
      <c r="T22" s="2241" t="s">
        <v>279</v>
      </c>
      <c r="U22" s="2241" t="s">
        <v>280</v>
      </c>
      <c r="V22" s="2233"/>
      <c r="W22" s="2241">
        <v>1</v>
      </c>
      <c r="X22" s="2241">
        <v>3</v>
      </c>
    </row>
    <row r="23" spans="2:27" ht="150.75" thickBot="1" x14ac:dyDescent="0.3">
      <c r="B23" s="195">
        <v>5</v>
      </c>
      <c r="C23" s="2223"/>
      <c r="D23" s="1805"/>
      <c r="E23" s="24" t="s">
        <v>281</v>
      </c>
      <c r="F23" s="2212" t="s">
        <v>282</v>
      </c>
      <c r="G23" s="2234">
        <v>12</v>
      </c>
      <c r="H23" s="2243"/>
      <c r="I23" s="2234"/>
      <c r="J23" s="2234"/>
      <c r="K23" s="2248" t="s">
        <v>283</v>
      </c>
      <c r="L23" s="2236">
        <v>0</v>
      </c>
      <c r="M23" s="2249">
        <v>314031.67</v>
      </c>
      <c r="N23" s="2238">
        <v>12</v>
      </c>
      <c r="O23" s="2025">
        <f t="shared" ref="O23:O34" si="3">IF(N23&lt;1,N23-AVERAGE(G23:J23),N23-(SUM(G23:J23)))</f>
        <v>0</v>
      </c>
      <c r="P23" s="2026">
        <f>IF(N23&lt;1,(AVERAGE(G23:J23)/N23),SUM(G23:J23)/N23)</f>
        <v>1</v>
      </c>
      <c r="Q23" s="2239" t="str">
        <f t="shared" si="0"/>
        <v>P</v>
      </c>
      <c r="R23" s="2247">
        <v>0.25</v>
      </c>
      <c r="S23" s="2241" t="s">
        <v>284</v>
      </c>
      <c r="T23" s="2241" t="s">
        <v>285</v>
      </c>
      <c r="U23" s="2241" t="s">
        <v>286</v>
      </c>
      <c r="V23" s="2233"/>
      <c r="W23" s="2241">
        <v>1</v>
      </c>
      <c r="X23" s="2241">
        <v>3</v>
      </c>
    </row>
    <row r="24" spans="2:27" ht="31.5" x14ac:dyDescent="0.25">
      <c r="B24" s="968">
        <v>6</v>
      </c>
      <c r="C24" s="2223"/>
      <c r="D24" s="1805"/>
      <c r="E24" s="1621" t="s">
        <v>287</v>
      </c>
      <c r="F24" s="2212" t="s">
        <v>288</v>
      </c>
      <c r="G24" s="1946">
        <v>3</v>
      </c>
      <c r="H24" s="1946"/>
      <c r="I24" s="1946"/>
      <c r="J24" s="1946"/>
      <c r="K24" s="2250" t="s">
        <v>289</v>
      </c>
      <c r="L24" s="2010">
        <v>1000000</v>
      </c>
      <c r="M24" s="2010">
        <v>470931.94</v>
      </c>
      <c r="N24" s="2011">
        <v>3</v>
      </c>
      <c r="O24" s="2012">
        <f t="shared" si="3"/>
        <v>0</v>
      </c>
      <c r="P24" s="2013">
        <f t="shared" ref="P24:P34" si="4">IF(N24&lt;1,(AVERAGE(G24:J24)/N24),SUM(G24:J24)/N24)</f>
        <v>1</v>
      </c>
      <c r="Q24" s="1920" t="str">
        <f t="shared" si="0"/>
        <v>P</v>
      </c>
      <c r="R24" s="2097">
        <v>0.25</v>
      </c>
      <c r="S24" s="2251" t="s">
        <v>290</v>
      </c>
      <c r="T24" s="2251" t="s">
        <v>291</v>
      </c>
      <c r="U24" s="2251" t="s">
        <v>292</v>
      </c>
      <c r="V24" s="2233"/>
      <c r="W24" s="2251">
        <v>2</v>
      </c>
      <c r="X24" s="2251">
        <v>2</v>
      </c>
    </row>
    <row r="25" spans="2:27" ht="15.75" x14ac:dyDescent="0.25">
      <c r="B25" s="969"/>
      <c r="C25" s="2223"/>
      <c r="D25" s="1805"/>
      <c r="E25" s="1622"/>
      <c r="F25" s="2212" t="s">
        <v>293</v>
      </c>
      <c r="G25" s="1946"/>
      <c r="H25" s="1946"/>
      <c r="I25" s="1946"/>
      <c r="J25" s="1946"/>
      <c r="K25" s="2252"/>
      <c r="L25" s="2010"/>
      <c r="M25" s="2010"/>
      <c r="N25" s="2011"/>
      <c r="O25" s="2012"/>
      <c r="P25" s="2013"/>
      <c r="Q25" s="1930"/>
      <c r="R25" s="1945"/>
      <c r="S25" s="2251"/>
      <c r="T25" s="2251"/>
      <c r="U25" s="2251"/>
      <c r="V25" s="2233"/>
      <c r="W25" s="2251"/>
      <c r="X25" s="2251"/>
    </row>
    <row r="26" spans="2:27" x14ac:dyDescent="0.25">
      <c r="B26" s="968">
        <v>7</v>
      </c>
      <c r="C26" s="2223"/>
      <c r="D26" s="1805"/>
      <c r="E26" s="1621" t="s">
        <v>294</v>
      </c>
      <c r="F26" s="970" t="s">
        <v>295</v>
      </c>
      <c r="G26" s="1946">
        <v>1</v>
      </c>
      <c r="H26" s="1946"/>
      <c r="I26" s="1946"/>
      <c r="J26" s="1946"/>
      <c r="K26" s="2250" t="s">
        <v>296</v>
      </c>
      <c r="L26" s="2010">
        <v>1600000</v>
      </c>
      <c r="M26" s="2010">
        <v>109040</v>
      </c>
      <c r="N26" s="2011">
        <v>1</v>
      </c>
      <c r="O26" s="2012">
        <f t="shared" ref="O26" si="5">IF(N26&lt;1,N26-AVERAGE(G26:J26),N26-(SUM(G26:J26)))</f>
        <v>0</v>
      </c>
      <c r="P26" s="2013">
        <f t="shared" ref="P26" si="6">IF(N26&lt;1,(AVERAGE(G26:J26)/N26),SUM(G26:J26)/N26)</f>
        <v>1</v>
      </c>
      <c r="Q26" s="2014" t="str">
        <f>IF(P26&lt;=Y$17,"T",IF(P26&lt;$AA$17,"R",IF(P26&gt;=$AA$17,"P")))</f>
        <v>P</v>
      </c>
      <c r="R26" s="2097">
        <v>0.25</v>
      </c>
      <c r="S26" s="2251" t="s">
        <v>297</v>
      </c>
      <c r="T26" s="2251" t="s">
        <v>298</v>
      </c>
      <c r="U26" s="2251" t="s">
        <v>299</v>
      </c>
      <c r="V26" s="2233"/>
      <c r="W26" s="2251">
        <v>1</v>
      </c>
      <c r="X26" s="2251">
        <v>3</v>
      </c>
    </row>
    <row r="27" spans="2:27" x14ac:dyDescent="0.25">
      <c r="B27" s="969"/>
      <c r="C27" s="2223"/>
      <c r="D27" s="1805"/>
      <c r="E27" s="1622"/>
      <c r="F27" s="971"/>
      <c r="G27" s="1946"/>
      <c r="H27" s="1946"/>
      <c r="I27" s="1946"/>
      <c r="J27" s="1946"/>
      <c r="K27" s="2252"/>
      <c r="L27" s="2010"/>
      <c r="M27" s="2010"/>
      <c r="N27" s="2011"/>
      <c r="O27" s="2012"/>
      <c r="P27" s="2013"/>
      <c r="Q27" s="2014"/>
      <c r="R27" s="1945"/>
      <c r="S27" s="2251"/>
      <c r="T27" s="2251"/>
      <c r="U27" s="2251"/>
      <c r="V27" s="2233"/>
      <c r="W27" s="2251"/>
      <c r="X27" s="2251"/>
    </row>
    <row r="28" spans="2:27" x14ac:dyDescent="0.25">
      <c r="B28" s="968">
        <v>8</v>
      </c>
      <c r="C28" s="2223"/>
      <c r="D28" s="1805"/>
      <c r="E28" s="1621" t="s">
        <v>300</v>
      </c>
      <c r="F28" s="970" t="s">
        <v>301</v>
      </c>
      <c r="G28" s="1946">
        <v>1</v>
      </c>
      <c r="H28" s="1946"/>
      <c r="I28" s="1946"/>
      <c r="J28" s="1946"/>
      <c r="K28" s="2250" t="s">
        <v>302</v>
      </c>
      <c r="L28" s="2253">
        <v>1700000</v>
      </c>
      <c r="M28" s="2010">
        <v>0</v>
      </c>
      <c r="N28" s="2011">
        <v>1</v>
      </c>
      <c r="O28" s="2012">
        <f t="shared" ref="O28" si="7">IF(N28&lt;1,N28-AVERAGE(G28:J28),N28-(SUM(G28:J28)))</f>
        <v>0</v>
      </c>
      <c r="P28" s="2013">
        <f t="shared" ref="P28" si="8">IF(N28&lt;1,(AVERAGE(G28:J28)/N28),SUM(G28:J28)/N28)</f>
        <v>1</v>
      </c>
      <c r="Q28" s="2014" t="str">
        <f>IF(P28&lt;=Y$17,"T",IF(P28&lt;$AA$17,"R",IF(P28&gt;=$AA$17,"P")))</f>
        <v>P</v>
      </c>
      <c r="R28" s="2097">
        <v>0.25</v>
      </c>
      <c r="S28" s="2251" t="s">
        <v>303</v>
      </c>
      <c r="T28" s="2251" t="s">
        <v>304</v>
      </c>
      <c r="U28" s="2251" t="s">
        <v>305</v>
      </c>
      <c r="V28" s="2233"/>
      <c r="W28" s="2251">
        <v>2</v>
      </c>
      <c r="X28" s="2251">
        <v>2</v>
      </c>
    </row>
    <row r="29" spans="2:27" x14ac:dyDescent="0.25">
      <c r="B29" s="969"/>
      <c r="C29" s="2223"/>
      <c r="D29" s="1805"/>
      <c r="E29" s="1622"/>
      <c r="F29" s="971"/>
      <c r="G29" s="1946"/>
      <c r="H29" s="1946"/>
      <c r="I29" s="1946"/>
      <c r="J29" s="1946"/>
      <c r="K29" s="2252"/>
      <c r="L29" s="2253"/>
      <c r="M29" s="2010"/>
      <c r="N29" s="2011"/>
      <c r="O29" s="2012"/>
      <c r="P29" s="2013"/>
      <c r="Q29" s="2014"/>
      <c r="R29" s="1945"/>
      <c r="S29" s="2251"/>
      <c r="T29" s="2251"/>
      <c r="U29" s="2251"/>
      <c r="V29" s="2233"/>
      <c r="W29" s="2251"/>
      <c r="X29" s="2251"/>
    </row>
    <row r="30" spans="2:27" x14ac:dyDescent="0.25">
      <c r="B30" s="968">
        <v>9</v>
      </c>
      <c r="C30" s="2223"/>
      <c r="D30" s="1805"/>
      <c r="E30" s="1621" t="s">
        <v>306</v>
      </c>
      <c r="F30" s="970" t="s">
        <v>307</v>
      </c>
      <c r="G30" s="1946">
        <v>3</v>
      </c>
      <c r="H30" s="1946"/>
      <c r="I30" s="1946"/>
      <c r="J30" s="1946"/>
      <c r="K30" s="2250" t="s">
        <v>308</v>
      </c>
      <c r="L30" s="2010">
        <v>10469999.93</v>
      </c>
      <c r="M30" s="2010">
        <v>2761919.05</v>
      </c>
      <c r="N30" s="2011">
        <v>3</v>
      </c>
      <c r="O30" s="2012">
        <f t="shared" ref="O30" si="9">IF(N30&lt;1,N30-AVERAGE(G30:J30),N30-(SUM(G30:J30)))</f>
        <v>0</v>
      </c>
      <c r="P30" s="2013">
        <f t="shared" ref="P30" si="10">IF(N30&lt;1,(AVERAGE(G30:J30)/N30),SUM(G30:J30)/N30)</f>
        <v>1</v>
      </c>
      <c r="Q30" s="2014" t="str">
        <f>IF(P30&lt;=Y$17,"T",IF(P30&lt;$AA$17,"R",IF(P30&gt;=$AA$17,"P")))</f>
        <v>P</v>
      </c>
      <c r="R30" s="2097">
        <v>0.25</v>
      </c>
      <c r="S30" s="2251" t="s">
        <v>309</v>
      </c>
      <c r="T30" s="2251" t="s">
        <v>310</v>
      </c>
      <c r="U30" s="2251" t="s">
        <v>311</v>
      </c>
      <c r="V30" s="2233"/>
      <c r="W30" s="2251">
        <v>3</v>
      </c>
      <c r="X30" s="2251">
        <v>3</v>
      </c>
    </row>
    <row r="31" spans="2:27" x14ac:dyDescent="0.25">
      <c r="B31" s="969"/>
      <c r="C31" s="2223"/>
      <c r="D31" s="1805"/>
      <c r="E31" s="1622"/>
      <c r="F31" s="971"/>
      <c r="G31" s="1946"/>
      <c r="H31" s="1946"/>
      <c r="I31" s="1946"/>
      <c r="J31" s="1946"/>
      <c r="K31" s="2252"/>
      <c r="L31" s="2010"/>
      <c r="M31" s="2010"/>
      <c r="N31" s="2011"/>
      <c r="O31" s="2012"/>
      <c r="P31" s="2013"/>
      <c r="Q31" s="2014"/>
      <c r="R31" s="1945"/>
      <c r="S31" s="2251"/>
      <c r="T31" s="2251"/>
      <c r="U31" s="2251"/>
      <c r="V31" s="2233"/>
      <c r="W31" s="2251"/>
      <c r="X31" s="2251"/>
    </row>
    <row r="32" spans="2:27" x14ac:dyDescent="0.25">
      <c r="B32" s="968">
        <v>10</v>
      </c>
      <c r="C32" s="2223"/>
      <c r="D32" s="1805"/>
      <c r="E32" s="1621" t="s">
        <v>312</v>
      </c>
      <c r="F32" s="970" t="s">
        <v>313</v>
      </c>
      <c r="G32" s="1946">
        <v>3</v>
      </c>
      <c r="H32" s="1946"/>
      <c r="I32" s="1946"/>
      <c r="J32" s="1946"/>
      <c r="K32" s="2250" t="s">
        <v>314</v>
      </c>
      <c r="L32" s="2253">
        <v>12000000</v>
      </c>
      <c r="M32" s="2010">
        <v>3000000</v>
      </c>
      <c r="N32" s="2011">
        <v>3</v>
      </c>
      <c r="O32" s="2012">
        <f t="shared" ref="O32" si="11">IF(N32&lt;1,N32-AVERAGE(G32:J32),N32-(SUM(G32:J32)))</f>
        <v>0</v>
      </c>
      <c r="P32" s="2013">
        <f t="shared" ref="P32" si="12">IF(N32&lt;1,(AVERAGE(G32:J32)/N32),SUM(G32:J32)/N32)</f>
        <v>1</v>
      </c>
      <c r="Q32" s="2014" t="str">
        <f>IF(P32&lt;=Y$17,"T",IF(P32&lt;$AA$17,"R",IF(P32&gt;=$AA$17,"P")))</f>
        <v>P</v>
      </c>
      <c r="R32" s="2097">
        <v>0.25</v>
      </c>
      <c r="S32" s="2251" t="s">
        <v>315</v>
      </c>
      <c r="T32" s="2251" t="s">
        <v>316</v>
      </c>
      <c r="U32" s="2251" t="s">
        <v>317</v>
      </c>
      <c r="V32" s="2233"/>
      <c r="W32" s="2251">
        <v>1</v>
      </c>
      <c r="X32" s="2251">
        <v>3</v>
      </c>
    </row>
    <row r="33" spans="2:24" x14ac:dyDescent="0.25">
      <c r="B33" s="969"/>
      <c r="C33" s="2223"/>
      <c r="D33" s="1805"/>
      <c r="E33" s="1622"/>
      <c r="F33" s="971"/>
      <c r="G33" s="1946"/>
      <c r="H33" s="1946"/>
      <c r="I33" s="1946"/>
      <c r="J33" s="1946"/>
      <c r="K33" s="2252"/>
      <c r="L33" s="2253"/>
      <c r="M33" s="2010"/>
      <c r="N33" s="2011"/>
      <c r="O33" s="2012"/>
      <c r="P33" s="2013"/>
      <c r="Q33" s="2014"/>
      <c r="R33" s="1945"/>
      <c r="S33" s="2251"/>
      <c r="T33" s="2251"/>
      <c r="U33" s="2251"/>
      <c r="V33" s="2233"/>
      <c r="W33" s="2251"/>
      <c r="X33" s="2251"/>
    </row>
    <row r="34" spans="2:24" x14ac:dyDescent="0.25">
      <c r="B34" s="972">
        <v>11</v>
      </c>
      <c r="C34" s="2223"/>
      <c r="D34" s="1805"/>
      <c r="E34" s="1621" t="s">
        <v>318</v>
      </c>
      <c r="F34" s="2254" t="s">
        <v>319</v>
      </c>
      <c r="G34" s="1946">
        <v>1</v>
      </c>
      <c r="H34" s="1946"/>
      <c r="I34" s="1946"/>
      <c r="J34" s="1946"/>
      <c r="K34" s="2250" t="s">
        <v>320</v>
      </c>
      <c r="L34" s="2253">
        <v>0</v>
      </c>
      <c r="M34" s="2010">
        <v>0</v>
      </c>
      <c r="N34" s="2011">
        <v>1</v>
      </c>
      <c r="O34" s="2012">
        <f t="shared" si="3"/>
        <v>0</v>
      </c>
      <c r="P34" s="2013">
        <f t="shared" si="4"/>
        <v>1</v>
      </c>
      <c r="Q34" s="2014" t="str">
        <f>IF(P34&lt;=Y$17,"T",IF(P34&lt;$AA$17,"R",IF(P34&gt;=$AA$17,"P")))</f>
        <v>P</v>
      </c>
      <c r="R34" s="2097">
        <v>0</v>
      </c>
      <c r="S34" s="2251" t="s">
        <v>321</v>
      </c>
      <c r="T34" s="2251" t="s">
        <v>322</v>
      </c>
      <c r="U34" s="2251" t="s">
        <v>323</v>
      </c>
      <c r="V34" s="2233"/>
      <c r="W34" s="2251">
        <v>3</v>
      </c>
      <c r="X34" s="2251">
        <v>3</v>
      </c>
    </row>
    <row r="35" spans="2:24" x14ac:dyDescent="0.25">
      <c r="B35" s="973"/>
      <c r="C35" s="2255"/>
      <c r="D35" s="1810"/>
      <c r="E35" s="1622"/>
      <c r="F35" s="2256"/>
      <c r="G35" s="1946"/>
      <c r="H35" s="1946"/>
      <c r="I35" s="1946"/>
      <c r="J35" s="1946"/>
      <c r="K35" s="2252"/>
      <c r="L35" s="2253"/>
      <c r="M35" s="2010"/>
      <c r="N35" s="2011"/>
      <c r="O35" s="2012"/>
      <c r="P35" s="2013"/>
      <c r="Q35" s="2014"/>
      <c r="R35" s="1945"/>
      <c r="S35" s="2251"/>
      <c r="T35" s="2251"/>
      <c r="U35" s="2251"/>
      <c r="V35" s="2233"/>
      <c r="W35" s="2251"/>
      <c r="X35" s="2251"/>
    </row>
    <row r="36" spans="2:24" ht="1.5" customHeight="1" x14ac:dyDescent="0.25">
      <c r="C36" s="560"/>
      <c r="D36" s="561"/>
      <c r="Q36" s="967"/>
    </row>
    <row r="37" spans="2:24" ht="0.75" customHeight="1" thickBot="1" x14ac:dyDescent="0.3">
      <c r="C37" s="562"/>
      <c r="D37" s="563"/>
      <c r="Q37" s="974"/>
    </row>
    <row r="38" spans="2:24" ht="15" customHeight="1" x14ac:dyDescent="0.25">
      <c r="B38" s="202" t="s">
        <v>78</v>
      </c>
      <c r="C38" s="567"/>
      <c r="D38" s="568"/>
      <c r="E38" s="202"/>
    </row>
    <row r="39" spans="2:24" ht="15" customHeight="1" x14ac:dyDescent="0.25">
      <c r="C39" s="566"/>
      <c r="D39" s="564"/>
      <c r="E39" s="565"/>
    </row>
    <row r="40" spans="2:24" ht="18" customHeight="1" x14ac:dyDescent="0.25">
      <c r="B40" s="975"/>
      <c r="C40" s="976"/>
      <c r="D40" s="976"/>
      <c r="E40" s="976"/>
      <c r="F40" s="976"/>
      <c r="G40" s="976"/>
      <c r="H40" s="976"/>
      <c r="I40" s="976"/>
      <c r="J40" s="976"/>
      <c r="K40" s="976"/>
      <c r="L40" s="976"/>
      <c r="M40" s="976"/>
      <c r="N40" s="976"/>
      <c r="O40" s="976"/>
      <c r="P40" s="976"/>
      <c r="Q40" s="976"/>
      <c r="R40" s="976"/>
      <c r="S40" s="976"/>
      <c r="T40" s="976"/>
      <c r="U40" s="977"/>
    </row>
    <row r="41" spans="2:24" ht="18" customHeight="1" x14ac:dyDescent="0.25">
      <c r="B41" s="975"/>
      <c r="C41" s="976"/>
      <c r="D41" s="976"/>
      <c r="E41" s="976"/>
      <c r="F41" s="976"/>
      <c r="G41" s="976"/>
      <c r="H41" s="976"/>
      <c r="I41" s="976"/>
      <c r="J41" s="976"/>
      <c r="K41" s="976"/>
      <c r="L41" s="976"/>
      <c r="M41" s="976"/>
      <c r="N41" s="976"/>
      <c r="O41" s="976"/>
      <c r="P41" s="976"/>
      <c r="Q41" s="976"/>
      <c r="R41" s="976"/>
      <c r="S41" s="976"/>
      <c r="T41" s="976"/>
      <c r="U41" s="977"/>
    </row>
    <row r="42" spans="2:24" ht="18" customHeight="1" x14ac:dyDescent="0.25">
      <c r="B42" s="975"/>
      <c r="C42" s="976"/>
      <c r="D42" s="976"/>
      <c r="E42" s="976"/>
      <c r="F42" s="976"/>
      <c r="G42" s="976"/>
      <c r="H42" s="976"/>
      <c r="I42" s="976"/>
      <c r="J42" s="976"/>
      <c r="K42" s="976"/>
      <c r="L42" s="976"/>
      <c r="M42" s="976"/>
      <c r="N42" s="976"/>
      <c r="O42" s="976"/>
      <c r="P42" s="976"/>
      <c r="Q42" s="976"/>
      <c r="R42" s="976"/>
      <c r="S42" s="976"/>
      <c r="T42" s="976"/>
      <c r="U42" s="977"/>
    </row>
    <row r="43" spans="2:24" ht="18" customHeight="1" x14ac:dyDescent="0.25">
      <c r="B43" s="975"/>
      <c r="C43" s="976"/>
      <c r="D43" s="976"/>
      <c r="E43" s="976"/>
      <c r="F43" s="976"/>
      <c r="G43" s="976"/>
      <c r="H43" s="976"/>
      <c r="I43" s="976"/>
      <c r="J43" s="976"/>
      <c r="K43" s="976"/>
      <c r="L43" s="976"/>
      <c r="M43" s="976"/>
      <c r="N43" s="976"/>
      <c r="O43" s="976"/>
      <c r="P43" s="976"/>
      <c r="Q43" s="976"/>
      <c r="R43" s="976"/>
      <c r="S43" s="976"/>
      <c r="T43" s="976"/>
      <c r="U43" s="977"/>
    </row>
    <row r="44" spans="2:24" ht="18" customHeight="1" x14ac:dyDescent="0.25">
      <c r="B44" s="975"/>
      <c r="C44" s="976"/>
      <c r="D44" s="976"/>
      <c r="E44" s="976"/>
      <c r="F44" s="976"/>
      <c r="G44" s="976"/>
      <c r="H44" s="976"/>
      <c r="I44" s="976"/>
      <c r="J44" s="976"/>
      <c r="K44" s="976"/>
      <c r="L44" s="976"/>
      <c r="M44" s="976"/>
      <c r="N44" s="976"/>
      <c r="O44" s="976"/>
      <c r="P44" s="976"/>
      <c r="Q44" s="976"/>
      <c r="R44" s="976"/>
      <c r="S44" s="976"/>
      <c r="T44" s="976"/>
      <c r="U44" s="977"/>
    </row>
    <row r="45" spans="2:24" ht="18" customHeight="1" x14ac:dyDescent="0.25">
      <c r="B45" s="975"/>
      <c r="C45" s="976"/>
      <c r="D45" s="976"/>
      <c r="E45" s="976"/>
      <c r="F45" s="976"/>
      <c r="G45" s="976"/>
      <c r="H45" s="976"/>
      <c r="I45" s="976"/>
      <c r="J45" s="976"/>
      <c r="K45" s="976"/>
      <c r="L45" s="976"/>
      <c r="M45" s="976"/>
      <c r="N45" s="976"/>
      <c r="O45" s="976"/>
      <c r="P45" s="976"/>
      <c r="Q45" s="976"/>
      <c r="R45" s="976"/>
      <c r="S45" s="976"/>
      <c r="T45" s="976"/>
      <c r="U45" s="977"/>
    </row>
    <row r="46" spans="2:24" ht="18" customHeight="1" x14ac:dyDescent="0.25">
      <c r="B46" s="975"/>
      <c r="C46" s="976"/>
      <c r="D46" s="976"/>
      <c r="E46" s="976"/>
      <c r="F46" s="976"/>
      <c r="G46" s="976"/>
      <c r="H46" s="976"/>
      <c r="I46" s="976"/>
      <c r="J46" s="976"/>
      <c r="K46" s="976"/>
      <c r="L46" s="976"/>
      <c r="M46" s="976"/>
      <c r="N46" s="976"/>
      <c r="O46" s="976"/>
      <c r="P46" s="976"/>
      <c r="Q46" s="976"/>
      <c r="R46" s="976"/>
      <c r="S46" s="976"/>
      <c r="T46" s="976"/>
      <c r="U46" s="977"/>
    </row>
    <row r="47" spans="2:24" ht="18" customHeight="1" x14ac:dyDescent="0.25">
      <c r="B47" s="975"/>
      <c r="C47" s="976"/>
      <c r="D47" s="976"/>
      <c r="E47" s="976"/>
      <c r="F47" s="976"/>
      <c r="G47" s="976"/>
      <c r="H47" s="976"/>
      <c r="I47" s="976"/>
      <c r="J47" s="976"/>
      <c r="K47" s="976"/>
      <c r="L47" s="976"/>
      <c r="M47" s="976"/>
      <c r="N47" s="976"/>
      <c r="O47" s="976"/>
      <c r="P47" s="976"/>
      <c r="Q47" s="976"/>
      <c r="R47" s="976"/>
      <c r="S47" s="976"/>
      <c r="T47" s="976"/>
      <c r="U47" s="977"/>
    </row>
    <row r="48" spans="2:24" ht="18" customHeight="1" x14ac:dyDescent="0.25">
      <c r="B48" s="975"/>
      <c r="C48" s="976"/>
      <c r="D48" s="976"/>
      <c r="E48" s="976"/>
      <c r="F48" s="976"/>
      <c r="G48" s="976"/>
      <c r="H48" s="976"/>
      <c r="I48" s="976"/>
      <c r="J48" s="976"/>
      <c r="K48" s="976"/>
      <c r="L48" s="976"/>
      <c r="M48" s="976"/>
      <c r="N48" s="976"/>
      <c r="O48" s="976"/>
      <c r="P48" s="976"/>
      <c r="Q48" s="976"/>
      <c r="R48" s="976"/>
      <c r="S48" s="976"/>
      <c r="T48" s="976"/>
      <c r="U48" s="977"/>
    </row>
    <row r="49" spans="2:21" ht="18" customHeight="1" x14ac:dyDescent="0.25">
      <c r="B49" s="975"/>
      <c r="C49" s="976"/>
      <c r="D49" s="976"/>
      <c r="E49" s="976"/>
      <c r="F49" s="976"/>
      <c r="G49" s="976"/>
      <c r="H49" s="976"/>
      <c r="I49" s="976"/>
      <c r="J49" s="976"/>
      <c r="K49" s="976"/>
      <c r="L49" s="976"/>
      <c r="M49" s="976"/>
      <c r="N49" s="976"/>
      <c r="O49" s="976"/>
      <c r="P49" s="976"/>
      <c r="Q49" s="976"/>
      <c r="R49" s="976"/>
      <c r="S49" s="976"/>
      <c r="T49" s="976"/>
      <c r="U49" s="977"/>
    </row>
    <row r="50" spans="2:21" ht="18" customHeight="1" x14ac:dyDescent="0.25">
      <c r="B50" s="975"/>
      <c r="C50" s="976"/>
      <c r="D50" s="976"/>
      <c r="E50" s="976"/>
      <c r="F50" s="976"/>
      <c r="G50" s="976"/>
      <c r="H50" s="976"/>
      <c r="I50" s="976"/>
      <c r="J50" s="976"/>
      <c r="K50" s="976"/>
      <c r="L50" s="976"/>
      <c r="M50" s="976"/>
      <c r="N50" s="976"/>
      <c r="O50" s="976"/>
      <c r="P50" s="976"/>
      <c r="Q50" s="976"/>
      <c r="R50" s="976"/>
      <c r="S50" s="976"/>
      <c r="T50" s="976"/>
      <c r="U50" s="977"/>
    </row>
  </sheetData>
  <mergeCells count="169">
    <mergeCell ref="T28:T29"/>
    <mergeCell ref="I28:I29"/>
    <mergeCell ref="J28:J29"/>
    <mergeCell ref="K28:K29"/>
    <mergeCell ref="B48:U48"/>
    <mergeCell ref="B49:U49"/>
    <mergeCell ref="B50:U50"/>
    <mergeCell ref="B42:U42"/>
    <mergeCell ref="B43:U43"/>
    <mergeCell ref="B44:U44"/>
    <mergeCell ref="B45:U45"/>
    <mergeCell ref="B46:U46"/>
    <mergeCell ref="B47:U47"/>
    <mergeCell ref="R32:R33"/>
    <mergeCell ref="U34:U35"/>
    <mergeCell ref="W34:W35"/>
    <mergeCell ref="X34:X35"/>
    <mergeCell ref="Q36:Q37"/>
    <mergeCell ref="B40:U40"/>
    <mergeCell ref="B41:U41"/>
    <mergeCell ref="O34:O35"/>
    <mergeCell ref="P34:P35"/>
    <mergeCell ref="Q34:Q35"/>
    <mergeCell ref="R34:R35"/>
    <mergeCell ref="S34:S35"/>
    <mergeCell ref="T34:T35"/>
    <mergeCell ref="I34:I35"/>
    <mergeCell ref="J34:J35"/>
    <mergeCell ref="K34:K35"/>
    <mergeCell ref="L34:L35"/>
    <mergeCell ref="M34:M35"/>
    <mergeCell ref="N34:N35"/>
    <mergeCell ref="C19:C35"/>
    <mergeCell ref="D19:D35"/>
    <mergeCell ref="S32:S33"/>
    <mergeCell ref="T32:T33"/>
    <mergeCell ref="U32:U33"/>
    <mergeCell ref="B34:B35"/>
    <mergeCell ref="E34:E35"/>
    <mergeCell ref="F34:F35"/>
    <mergeCell ref="G34:G35"/>
    <mergeCell ref="H34:H35"/>
    <mergeCell ref="M32:M33"/>
    <mergeCell ref="N32:N33"/>
    <mergeCell ref="O32:O33"/>
    <mergeCell ref="P32:P33"/>
    <mergeCell ref="X30:X31"/>
    <mergeCell ref="B32:B33"/>
    <mergeCell ref="E32:E33"/>
    <mergeCell ref="F32:F33"/>
    <mergeCell ref="G32:G33"/>
    <mergeCell ref="H32:H33"/>
    <mergeCell ref="I32:I33"/>
    <mergeCell ref="J32:J33"/>
    <mergeCell ref="K32:K33"/>
    <mergeCell ref="L32:L33"/>
    <mergeCell ref="Q30:Q31"/>
    <mergeCell ref="R30:R31"/>
    <mergeCell ref="S30:S31"/>
    <mergeCell ref="T30:T31"/>
    <mergeCell ref="U30:U31"/>
    <mergeCell ref="W30:W31"/>
    <mergeCell ref="K30:K31"/>
    <mergeCell ref="B30:B31"/>
    <mergeCell ref="E30:E31"/>
    <mergeCell ref="F30:F31"/>
    <mergeCell ref="G30:G31"/>
    <mergeCell ref="W32:W33"/>
    <mergeCell ref="X32:X33"/>
    <mergeCell ref="Q32:Q33"/>
    <mergeCell ref="H30:H31"/>
    <mergeCell ref="I30:I31"/>
    <mergeCell ref="J30:J31"/>
    <mergeCell ref="O28:O29"/>
    <mergeCell ref="P28:P29"/>
    <mergeCell ref="L30:L31"/>
    <mergeCell ref="M30:M31"/>
    <mergeCell ref="N30:N31"/>
    <mergeCell ref="O30:O31"/>
    <mergeCell ref="P30:P31"/>
    <mergeCell ref="L28:L29"/>
    <mergeCell ref="M28:M29"/>
    <mergeCell ref="N28:N29"/>
    <mergeCell ref="B24:B25"/>
    <mergeCell ref="E24:E25"/>
    <mergeCell ref="S26:S27"/>
    <mergeCell ref="T26:T27"/>
    <mergeCell ref="U26:U27"/>
    <mergeCell ref="W26:W27"/>
    <mergeCell ref="X26:X27"/>
    <mergeCell ref="B28:B29"/>
    <mergeCell ref="E28:E29"/>
    <mergeCell ref="F28:F29"/>
    <mergeCell ref="G28:G29"/>
    <mergeCell ref="H28:H29"/>
    <mergeCell ref="M26:M27"/>
    <mergeCell ref="N26:N27"/>
    <mergeCell ref="O26:O27"/>
    <mergeCell ref="P26:P27"/>
    <mergeCell ref="Q26:Q27"/>
    <mergeCell ref="R26:R27"/>
    <mergeCell ref="U28:U29"/>
    <mergeCell ref="W28:W29"/>
    <mergeCell ref="X28:X29"/>
    <mergeCell ref="Q28:Q29"/>
    <mergeCell ref="R28:R29"/>
    <mergeCell ref="S28:S29"/>
    <mergeCell ref="B26:B27"/>
    <mergeCell ref="E26:E27"/>
    <mergeCell ref="F26:F27"/>
    <mergeCell ref="G26:G27"/>
    <mergeCell ref="H26:H27"/>
    <mergeCell ref="I26:I27"/>
    <mergeCell ref="J26:J27"/>
    <mergeCell ref="K26:K27"/>
    <mergeCell ref="L26:L27"/>
    <mergeCell ref="G24:G25"/>
    <mergeCell ref="H24:H25"/>
    <mergeCell ref="I24:I25"/>
    <mergeCell ref="J24:J25"/>
    <mergeCell ref="T16:T17"/>
    <mergeCell ref="U16:U17"/>
    <mergeCell ref="V16:V17"/>
    <mergeCell ref="W16:W17"/>
    <mergeCell ref="X16:X17"/>
    <mergeCell ref="X24:X25"/>
    <mergeCell ref="Q24:Q25"/>
    <mergeCell ref="R24:R25"/>
    <mergeCell ref="S24:S25"/>
    <mergeCell ref="T24:T25"/>
    <mergeCell ref="U24:U25"/>
    <mergeCell ref="W24:W25"/>
    <mergeCell ref="K24:K25"/>
    <mergeCell ref="L24:L25"/>
    <mergeCell ref="M24:M25"/>
    <mergeCell ref="N24:N25"/>
    <mergeCell ref="O24:O25"/>
    <mergeCell ref="P24:P25"/>
    <mergeCell ref="Y16:AA16"/>
    <mergeCell ref="L16:L17"/>
    <mergeCell ref="M16:M17"/>
    <mergeCell ref="N16:N17"/>
    <mergeCell ref="O16:Q16"/>
    <mergeCell ref="R16:R17"/>
    <mergeCell ref="S16:S17"/>
    <mergeCell ref="B11:F11"/>
    <mergeCell ref="G11:N11"/>
    <mergeCell ref="B13:X13"/>
    <mergeCell ref="B15:M15"/>
    <mergeCell ref="N15:X15"/>
    <mergeCell ref="B16:B17"/>
    <mergeCell ref="E16:E17"/>
    <mergeCell ref="F16:F17"/>
    <mergeCell ref="G16:J16"/>
    <mergeCell ref="K16:K17"/>
    <mergeCell ref="C16:C17"/>
    <mergeCell ref="D16:D17"/>
    <mergeCell ref="B8:F8"/>
    <mergeCell ref="G8:N8"/>
    <mergeCell ref="B9:F9"/>
    <mergeCell ref="G9:N9"/>
    <mergeCell ref="B10:F10"/>
    <mergeCell ref="G10:N10"/>
    <mergeCell ref="B4:F6"/>
    <mergeCell ref="G4:N4"/>
    <mergeCell ref="O4:X4"/>
    <mergeCell ref="G5:N6"/>
    <mergeCell ref="O5:X5"/>
    <mergeCell ref="O6:X6"/>
  </mergeCells>
  <conditionalFormatting sqref="Q19:Q24 Q34:Q35">
    <cfRule type="containsText" dxfId="114" priority="17" stopIfTrue="1" operator="containsText" text="P">
      <formula>NOT(ISERROR(SEARCH("P",Q19)))</formula>
    </cfRule>
    <cfRule type="containsText" dxfId="113" priority="18" stopIfTrue="1" operator="containsText" text="R">
      <formula>NOT(ISERROR(SEARCH("R",Q19)))</formula>
    </cfRule>
    <cfRule type="containsText" dxfId="112" priority="19" operator="containsText" text="T">
      <formula>NOT(ISERROR(SEARCH("T",Q19)))</formula>
    </cfRule>
  </conditionalFormatting>
  <conditionalFormatting sqref="Q26">
    <cfRule type="containsText" dxfId="111" priority="9" stopIfTrue="1" operator="containsText" text="P">
      <formula>NOT(ISERROR(SEARCH("P",Q26)))</formula>
    </cfRule>
    <cfRule type="containsText" dxfId="110" priority="10" stopIfTrue="1" operator="containsText" text="R">
      <formula>NOT(ISERROR(SEARCH("R",Q26)))</formula>
    </cfRule>
    <cfRule type="containsText" dxfId="109" priority="11" operator="containsText" text="T">
      <formula>NOT(ISERROR(SEARCH("T",Q26)))</formula>
    </cfRule>
    <cfRule type="iconSet" priority="12">
      <iconSet iconSet="3Symbols2">
        <cfvo type="percent" val="0"/>
        <cfvo type="percent" val="0.74"/>
        <cfvo type="percent" val="0.85"/>
      </iconSet>
    </cfRule>
  </conditionalFormatting>
  <conditionalFormatting sqref="Q28">
    <cfRule type="containsText" dxfId="108" priority="5" stopIfTrue="1" operator="containsText" text="P">
      <formula>NOT(ISERROR(SEARCH("P",Q28)))</formula>
    </cfRule>
    <cfRule type="containsText" dxfId="107" priority="6" stopIfTrue="1" operator="containsText" text="R">
      <formula>NOT(ISERROR(SEARCH("R",Q28)))</formula>
    </cfRule>
    <cfRule type="containsText" dxfId="106" priority="7" operator="containsText" text="T">
      <formula>NOT(ISERROR(SEARCH("T",Q28)))</formula>
    </cfRule>
    <cfRule type="iconSet" priority="8">
      <iconSet iconSet="3Symbols2">
        <cfvo type="percent" val="0"/>
        <cfvo type="percent" val="0.74"/>
        <cfvo type="percent" val="0.85"/>
      </iconSet>
    </cfRule>
  </conditionalFormatting>
  <conditionalFormatting sqref="Q30">
    <cfRule type="containsText" dxfId="105" priority="1" stopIfTrue="1" operator="containsText" text="P">
      <formula>NOT(ISERROR(SEARCH("P",Q30)))</formula>
    </cfRule>
    <cfRule type="containsText" dxfId="104" priority="2" stopIfTrue="1" operator="containsText" text="R">
      <formula>NOT(ISERROR(SEARCH("R",Q30)))</formula>
    </cfRule>
    <cfRule type="containsText" dxfId="103" priority="3" operator="containsText" text="T">
      <formula>NOT(ISERROR(SEARCH("T",Q30)))</formula>
    </cfRule>
    <cfRule type="iconSet" priority="4">
      <iconSet iconSet="3Symbols2">
        <cfvo type="percent" val="0"/>
        <cfvo type="percent" val="0.74"/>
        <cfvo type="percent" val="0.85"/>
      </iconSet>
    </cfRule>
  </conditionalFormatting>
  <conditionalFormatting sqref="Q32">
    <cfRule type="containsText" dxfId="102" priority="13" stopIfTrue="1" operator="containsText" text="P">
      <formula>NOT(ISERROR(SEARCH("P",Q32)))</formula>
    </cfRule>
    <cfRule type="containsText" dxfId="101" priority="14" stopIfTrue="1" operator="containsText" text="R">
      <formula>NOT(ISERROR(SEARCH("R",Q32)))</formula>
    </cfRule>
    <cfRule type="containsText" dxfId="100" priority="15" operator="containsText" text="T">
      <formula>NOT(ISERROR(SEARCH("T",Q32)))</formula>
    </cfRule>
    <cfRule type="iconSet" priority="16">
      <iconSet iconSet="3Symbols2">
        <cfvo type="percent" val="0"/>
        <cfvo type="percent" val="0.74"/>
        <cfvo type="percent" val="0.85"/>
      </iconSet>
    </cfRule>
  </conditionalFormatting>
  <conditionalFormatting sqref="Q34:Q35 Q19:Q24">
    <cfRule type="iconSet" priority="20">
      <iconSet iconSet="3Symbols2">
        <cfvo type="percent" val="0"/>
        <cfvo type="percent" val="0.74"/>
        <cfvo type="percent" val="0.85"/>
      </iconSet>
    </cfRule>
  </conditionalFormatting>
  <pageMargins left="0" right="0" top="0.15748031496062992" bottom="0.15748031496062992" header="0.31496062992125984" footer="0.31496062992125984"/>
  <pageSetup paperSize="9" scale="4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32</vt:i4>
      </vt:variant>
      <vt:variant>
        <vt:lpstr>Rangos con nombre</vt:lpstr>
      </vt:variant>
      <vt:variant>
        <vt:i4>4</vt:i4>
      </vt:variant>
    </vt:vector>
  </HeadingPairs>
  <TitlesOfParts>
    <vt:vector size="36" baseType="lpstr">
      <vt:lpstr>PLANTILLA RESUMEN (2)</vt:lpstr>
      <vt:lpstr>PLANTILLA RESUMEN</vt:lpstr>
      <vt:lpstr>Hoja1</vt:lpstr>
      <vt:lpstr>PyD</vt:lpstr>
      <vt:lpstr>JURID</vt:lpstr>
      <vt:lpstr>Elaboración de Documentos </vt:lpstr>
      <vt:lpstr>RR.HH.</vt:lpstr>
      <vt:lpstr>COMUNICACIONES</vt:lpstr>
      <vt:lpstr>ADMVO</vt:lpstr>
      <vt:lpstr>Transformacion Digital</vt:lpstr>
      <vt:lpstr>Desarrollo E Implementacion</vt:lpstr>
      <vt:lpstr>Administracion de Servicios Dig</vt:lpstr>
      <vt:lpstr>Operaciones TIC</vt:lpstr>
      <vt:lpstr>Contabilidad</vt:lpstr>
      <vt:lpstr>Presupuesto</vt:lpstr>
      <vt:lpstr>Encadenamiento Productivo</vt:lpstr>
      <vt:lpstr>Promocion</vt:lpstr>
      <vt:lpstr>SERVICIOS AL USUARIO</vt:lpstr>
      <vt:lpstr>Estadistica</vt:lpstr>
      <vt:lpstr>Elaboracion Inf. TEcnicos</vt:lpstr>
      <vt:lpstr>SECCION CAPTURA</vt:lpstr>
      <vt:lpstr>Inteligencia de Mercado</vt:lpstr>
      <vt:lpstr>ZFP</vt:lpstr>
      <vt:lpstr>ZFE</vt:lpstr>
      <vt:lpstr>RTCYP</vt:lpstr>
      <vt:lpstr>Servicios Generales</vt:lpstr>
      <vt:lpstr>COMPRAS Y CONTRATACIONES</vt:lpstr>
      <vt:lpstr>OAI</vt:lpstr>
      <vt:lpstr>Cibao Norte</vt:lpstr>
      <vt:lpstr>COMITE DEL SISTAP</vt:lpstr>
      <vt:lpstr>Tesoreria</vt:lpstr>
      <vt:lpstr>CIGCN</vt:lpstr>
      <vt:lpstr>'PLANTILLA RESUMEN'!Área_de_impresión</vt:lpstr>
      <vt:lpstr>'PLANTILLA RESUMEN (2)'!Área_de_impresión</vt:lpstr>
      <vt:lpstr>'PLANTILLA RESUMEN'!Títulos_a_imprimir</vt:lpstr>
      <vt:lpstr>'PLANTILLA RESUMEN (2)'!Títulos_a_imprimir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Iván R. Díaz Ramírez</dc:creator>
  <cp:lastModifiedBy>Iván R. Díaz Ramírez</cp:lastModifiedBy>
  <cp:lastPrinted>2026-04-16T20:02:35Z</cp:lastPrinted>
  <dcterms:created xsi:type="dcterms:W3CDTF">2026-04-13T13:37:05Z</dcterms:created>
  <dcterms:modified xsi:type="dcterms:W3CDTF">2026-04-16T20:05:39Z</dcterms:modified>
</cp:coreProperties>
</file>