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FB666C03-FC91-4121-9CBF-6E390E45D7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29" i="2"/>
  <c r="B43" i="2"/>
  <c r="B15" i="2"/>
  <c r="C43" i="2"/>
  <c r="C44" i="2" s="1"/>
  <c r="C37" i="2"/>
  <c r="C31" i="2"/>
  <c r="C29" i="2"/>
  <c r="C32" i="2" s="1"/>
  <c r="C38" i="2" s="1"/>
  <c r="C24" i="2"/>
  <c r="C18" i="2"/>
  <c r="C25" i="2" s="1"/>
  <c r="C46" i="2" l="1"/>
  <c r="B44" i="2"/>
  <c r="B24" i="2" l="1"/>
  <c r="B18" i="2"/>
  <c r="B37" i="2" l="1"/>
  <c r="B32" i="2" l="1"/>
  <c r="B38" i="2" s="1"/>
  <c r="B46" i="2" l="1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<sst xmlns="http://schemas.openxmlformats.org/spreadsheetml/2006/main" count="38" uniqueCount="38">
  <si>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</si>
  <si>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</si>
  <si>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</si>
  <si>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</si>
  <si>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</si>
  <si>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</si>
  <si>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</si>
  <si>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</si>
  <si>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</si>
  <si>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</si>
  <si>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</si>
  <si>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</si>
  <si>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</si>
  <si>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</si>
  <si>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</si>
  <si>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</si>
  <si>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</si>
  <si>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</si>
  <si>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</si>
  <si>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</si>
  <si>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</si>
  <si>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</si>
  <si>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</si>
  <si>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</si>
  <si>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</si>
  <si>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</si>
  <si>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</si>
  <si>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</si>
  <si>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</si>
  <si>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</si>
  <si>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</si>
  <si>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</si>
  <si>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</si>
  <si>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</si>
  <si>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</si>
  <si>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MARZO</t>
  </si>
  <si>
    <t xml:space="preserve">Al  30 DE ABRIL Y AL 31 DE MARZO  2026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</si>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</sst>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166" fontId="3" fillId="2" borderId="0" xfId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2076451</xdr:colOff>
      <xdr:row>0</xdr:row>
      <xdr:rowOff>0</xdr:rowOff>
    </xdr:from>
    <xdr:to>
      <xdr:col>1</xdr:col>
      <xdr:colOff>535306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1</xdr:row>
      <xdr:rowOff>76200</xdr:rowOff>
    </xdr:from>
    <xdr:to>
      <xdr:col>0</xdr:col>
      <xdr:colOff>1331596</xdr:colOff>
      <xdr:row>8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D12EF2-A70C-CD49-2C20-E590BA66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38125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topLeftCell="A29" zoomScaleNormal="100" zoomScaleSheetLayoutView="70" workbookViewId="0">
      <selection activeCell="B38" sqref="B38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9" t="s">
        <v>23</v>
      </c>
      <c r="B6" s="29"/>
      <c r="C6" s="29"/>
      <c r="D6" s="29"/>
    </row>
    <row r="7" spans="1:5" ht="12.75" customHeight="1" x14ac:dyDescent="0.2">
      <c r="A7" s="29" t="s">
        <v>22</v>
      </c>
      <c r="B7" s="29"/>
      <c r="C7" s="29"/>
      <c r="D7" s="29"/>
    </row>
    <row r="8" spans="1:5" ht="12.75" customHeight="1" x14ac:dyDescent="0.2">
      <c r="A8" s="29" t="s">
        <v>36</v>
      </c>
      <c r="B8" s="29"/>
      <c r="C8" s="29"/>
      <c r="D8" s="29"/>
    </row>
    <row r="9" spans="1:5" ht="12.75" customHeight="1" x14ac:dyDescent="0.2">
      <c r="A9" s="29" t="s">
        <v>21</v>
      </c>
      <c r="B9" s="29"/>
      <c r="C9" s="29"/>
      <c r="D9" s="29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37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102465071.37</v>
      </c>
      <c r="C14" s="12">
        <v>105757546.43000001</v>
      </c>
      <c r="D14" s="13">
        <f>B14-C14</f>
        <v>-3292475.0600000024</v>
      </c>
    </row>
    <row r="15" spans="1:5" x14ac:dyDescent="0.2">
      <c r="A15" s="2" t="s">
        <v>17</v>
      </c>
      <c r="B15" s="12">
        <f>10439296.49-4732717.42</f>
        <v>5706579.0700000003</v>
      </c>
      <c r="C15" s="12">
        <v>3513110.5</v>
      </c>
      <c r="E15" s="16"/>
    </row>
    <row r="16" spans="1:5" x14ac:dyDescent="0.2">
      <c r="A16" s="2" t="s">
        <v>16</v>
      </c>
      <c r="B16" s="12">
        <v>2753009.83</v>
      </c>
      <c r="C16" s="12">
        <v>2891906.55</v>
      </c>
    </row>
    <row r="17" spans="1:7" x14ac:dyDescent="0.2">
      <c r="A17" s="2" t="s">
        <v>15</v>
      </c>
      <c r="B17" s="14">
        <v>4431841.53</v>
      </c>
      <c r="C17" s="14">
        <v>4755724.63</v>
      </c>
    </row>
    <row r="18" spans="1:7" x14ac:dyDescent="0.2">
      <c r="A18" s="7" t="s">
        <v>14</v>
      </c>
      <c r="B18" s="11">
        <f>SUM(B14:B17)</f>
        <v>115356501.8</v>
      </c>
      <c r="C18" s="11">
        <f>SUM(C14:C17)</f>
        <v>116918288.11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4732717.42</v>
      </c>
      <c r="C21" s="21">
        <v>4897689.6399999997</v>
      </c>
    </row>
    <row r="22" spans="1:7" x14ac:dyDescent="0.2">
      <c r="A22" s="2" t="s">
        <v>25</v>
      </c>
      <c r="B22" s="9">
        <v>26930201.420000002</v>
      </c>
      <c r="C22" s="9">
        <v>26382043.32</v>
      </c>
    </row>
    <row r="23" spans="1:7" x14ac:dyDescent="0.2">
      <c r="A23" s="2" t="s">
        <v>26</v>
      </c>
      <c r="B23" s="14">
        <v>8</v>
      </c>
      <c r="C23" s="14">
        <v>8</v>
      </c>
    </row>
    <row r="24" spans="1:7" x14ac:dyDescent="0.2">
      <c r="A24" s="7" t="s">
        <v>11</v>
      </c>
      <c r="B24" s="5">
        <f>SUM(B21:B23)</f>
        <v>31662926.840000004</v>
      </c>
      <c r="C24" s="5">
        <f>SUM(C21:C23)</f>
        <v>31279740.960000001</v>
      </c>
    </row>
    <row r="25" spans="1:7" ht="13.5" thickBot="1" x14ac:dyDescent="0.25">
      <c r="A25" s="7" t="s">
        <v>10</v>
      </c>
      <c r="B25" s="22">
        <f>+B18+B24</f>
        <v>147019428.63999999</v>
      </c>
      <c r="C25" s="22">
        <f>+C18+C24</f>
        <v>148198029.06999999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15903685.82+5060636.67</f>
        <v>20964322.490000002</v>
      </c>
      <c r="C29" s="21">
        <f>20540728.83+4688840.03</f>
        <v>25229568.859999999</v>
      </c>
      <c r="E29" s="16"/>
    </row>
    <row r="30" spans="1:7" x14ac:dyDescent="0.2">
      <c r="A30" s="2" t="s">
        <v>28</v>
      </c>
      <c r="B30" s="9">
        <v>862025.41</v>
      </c>
      <c r="C30" s="9">
        <v>881832.27</v>
      </c>
    </row>
    <row r="31" spans="1:7" x14ac:dyDescent="0.2">
      <c r="A31" s="2" t="s">
        <v>29</v>
      </c>
      <c r="B31" s="14">
        <f>25135145.08+3323198.02-4138430.98</f>
        <v>24319912.119999997</v>
      </c>
      <c r="C31" s="14">
        <f>2185816.66+2185816.66+5242918.33+7160277.77+3617361.1</f>
        <v>20392190.52</v>
      </c>
    </row>
    <row r="32" spans="1:7" x14ac:dyDescent="0.2">
      <c r="A32" s="7" t="s">
        <v>7</v>
      </c>
      <c r="B32" s="21">
        <f>SUM(B29:B31)</f>
        <v>46146260.019999996</v>
      </c>
      <c r="C32" s="21">
        <f>SUM(C29:C31)</f>
        <v>46503591.649999999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4695946.46</v>
      </c>
      <c r="C35" s="21">
        <v>4893524.7</v>
      </c>
    </row>
    <row r="36" spans="1:6" x14ac:dyDescent="0.2">
      <c r="A36" s="2" t="s">
        <v>31</v>
      </c>
      <c r="B36" s="14">
        <v>4138430.98</v>
      </c>
      <c r="C36" s="14">
        <v>10632830.98</v>
      </c>
    </row>
    <row r="37" spans="1:6" x14ac:dyDescent="0.2">
      <c r="A37" s="7" t="s">
        <v>5</v>
      </c>
      <c r="B37" s="14">
        <f>SUM(B35:B36)</f>
        <v>8834377.4399999995</v>
      </c>
      <c r="C37" s="14">
        <f>SUM(C35:C36)</f>
        <v>15526355.68</v>
      </c>
    </row>
    <row r="38" spans="1:6" x14ac:dyDescent="0.2">
      <c r="A38" s="7" t="s">
        <v>4</v>
      </c>
      <c r="B38" s="25">
        <f>+B32+B37</f>
        <v>54980637.459999993</v>
      </c>
      <c r="C38" s="25">
        <f>+C32+C37</f>
        <v>62029947.329999998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5870709.4199999999</v>
      </c>
      <c r="C42" s="9">
        <v>-4039178.57</v>
      </c>
      <c r="E42" s="16"/>
      <c r="F42" s="24"/>
    </row>
    <row r="43" spans="1:6" ht="12.95" customHeight="1" x14ac:dyDescent="0.2">
      <c r="A43" s="2" t="s">
        <v>2</v>
      </c>
      <c r="B43" s="14">
        <f>44108420-4039179</f>
        <v>40069241</v>
      </c>
      <c r="C43" s="14">
        <f>44108419+0.5</f>
        <v>44108419.5</v>
      </c>
      <c r="E43" s="16"/>
      <c r="F43" s="24"/>
    </row>
    <row r="44" spans="1:6" x14ac:dyDescent="0.2">
      <c r="A44" s="7" t="s">
        <v>1</v>
      </c>
      <c r="B44" s="25">
        <f>SUM(B41:B43)</f>
        <v>92038791.420000002</v>
      </c>
      <c r="C44" s="25">
        <f>SUM(C41:C43)</f>
        <v>86168081.930000007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147019428.88</v>
      </c>
      <c r="C46" s="22">
        <f>+C44+C38</f>
        <v>148198029.25999999</v>
      </c>
    </row>
    <row r="47" spans="1:6" ht="13.5" thickTop="1" x14ac:dyDescent="0.2">
      <c r="A47" s="7"/>
      <c r="B47" s="26"/>
      <c r="C47" s="26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8" t="s">
        <v>33</v>
      </c>
      <c r="B51" s="28"/>
      <c r="C51" s="28"/>
    </row>
    <row r="52" spans="1:3" x14ac:dyDescent="0.2">
      <c r="A52" s="27"/>
      <c r="B52" s="27"/>
      <c r="C52" s="27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2026-04-15T17:06:54Z</cp:lastPrinted>
  <dcterms:created xsi:type="dcterms:W3CDTF">2021-09-09T17:03:34Z</dcterms:created>
  <dcterms:modified xsi:type="dcterms:W3CDTF">2026-05-18T14:18:45Z</dcterms:modified>
</cp:coreProperties>
</file>