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9722A57A-5449-47D4-88C4-430D25A36C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2" l="1"/>
  <c r="B43" i="2"/>
  <c r="B44" i="2" s="1"/>
  <c r="B38" i="2" l="1"/>
  <c r="C15" i="2"/>
  <c r="C18" i="2" s="1"/>
  <c r="C25" i="2" s="1"/>
  <c r="B31" i="2"/>
  <c r="B29" i="2"/>
  <c r="B15" i="2"/>
  <c r="C43" i="2"/>
  <c r="C37" i="2"/>
  <c r="C31" i="2"/>
  <c r="C29" i="2"/>
  <c r="C32" i="2" s="1"/>
  <c r="C38" i="2" s="1"/>
  <c r="C24" i="2"/>
  <c r="C46" i="2" l="1"/>
  <c r="B24" i="2"/>
  <c r="B18" i="2"/>
  <c r="B37" i="2" l="1"/>
  <c r="B32" i="2" l="1"/>
  <c r="B46" i="2" l="1"/>
  <c r="D14" i="2"/>
  <c r="B25" i="2" l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<sst xmlns="http://schemas.openxmlformats.org/spreadsheetml/2006/main" count="38" uniqueCount="38">
  <si>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</si>
  <si>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</si>
  <si>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</si>
  <si>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</si>
  <si>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</si>
  <si>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</si>
  <si>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</si>
  <si>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</si>
  <si>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</si>
  <si>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</si>
  <si>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</si>
  <si>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</si>
  <si>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</si>
  <si>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</si>
  <si>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</si>
  <si>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</si>
  <si>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</si>
  <si>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</si>
  <si>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</si>
  <si>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</si>
  <si>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</si>
  <si>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</si>
  <si>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</si>
  <si>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</si>
  <si>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</si>
  <si>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</si>
  <si>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</si>
  <si>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</si>
  <si>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</si>
  <si>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</si>
  <si>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</si>
  <si>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</si>
  <si>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</si>
  <si>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</si>
  <si>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</si>
  <si>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>FEBRERO</t>
  </si>
  <si>
    <t>MARZO</t>
  </si>
  <si>
    <t xml:space="preserve">Al  31 DE MARZO 28 DE FEBRERO 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</si>
</sst>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\ _P_t_s_-;\-* #,##0\ _P_t_s_-;_-* &quot;-&quot;??\ _P_t_s_-;_-@_-"/>
    <numFmt numFmtId="166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2" fillId="2" borderId="0" xfId="0" applyFont="1" applyFill="1"/>
    <xf numFmtId="165" fontId="3" fillId="2" borderId="0" xfId="0" applyNumberFormat="1" applyFont="1" applyFill="1" applyAlignment="1">
      <alignment horizontal="center"/>
    </xf>
    <xf numFmtId="166" fontId="2" fillId="2" borderId="0" xfId="1" applyFont="1" applyFill="1" applyBorder="1"/>
    <xf numFmtId="165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6" fontId="2" fillId="0" borderId="0" xfId="1" applyFont="1"/>
    <xf numFmtId="165" fontId="3" fillId="2" borderId="0" xfId="1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166" fontId="2" fillId="0" borderId="0" xfId="0" applyNumberFormat="1" applyFont="1"/>
    <xf numFmtId="165" fontId="2" fillId="2" borderId="2" xfId="1" applyNumberFormat="1" applyFont="1" applyFill="1" applyBorder="1" applyAlignment="1">
      <alignment horizontal="right"/>
    </xf>
    <xf numFmtId="165" fontId="2" fillId="2" borderId="0" xfId="1" applyNumberFormat="1" applyFont="1" applyFill="1" applyBorder="1"/>
    <xf numFmtId="165" fontId="2" fillId="0" borderId="0" xfId="0" applyNumberFormat="1" applyFont="1"/>
    <xf numFmtId="0" fontId="3" fillId="0" borderId="1" xfId="0" applyFont="1" applyBorder="1" applyAlignment="1">
      <alignment horizontal="center"/>
    </xf>
    <xf numFmtId="166" fontId="2" fillId="2" borderId="0" xfId="1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3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165" fontId="3" fillId="0" borderId="0" xfId="1" applyNumberFormat="1" applyFont="1" applyAlignment="1">
      <alignment horizontal="center"/>
    </xf>
    <xf numFmtId="166" fontId="3" fillId="2" borderId="0" xfId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2162176</xdr:colOff>
      <xdr:row>0</xdr:row>
      <xdr:rowOff>0</xdr:rowOff>
    </xdr:from>
    <xdr:to>
      <xdr:col>1</xdr:col>
      <xdr:colOff>621031</xdr:colOff>
      <xdr:row>4</xdr:row>
      <xdr:rowOff>106094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6" y="0"/>
          <a:ext cx="1668780" cy="75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G54"/>
  <sheetViews>
    <sheetView tabSelected="1" zoomScaleNormal="100" zoomScaleSheetLayoutView="70" workbookViewId="0">
      <selection activeCell="C50" sqref="C50"/>
    </sheetView>
  </sheetViews>
  <sheetFormatPr baseColWidth="10" defaultColWidth="11.5703125" defaultRowHeight="12.75" x14ac:dyDescent="0.2"/>
  <cols>
    <col min="1" max="1" width="48.140625" style="1" customWidth="1"/>
    <col min="2" max="2" width="21.85546875" style="1" customWidth="1"/>
    <col min="3" max="3" width="17.85546875" style="1" bestFit="1" customWidth="1"/>
    <col min="4" max="4" width="17.5703125" style="1" hidden="1" customWidth="1"/>
    <col min="5" max="5" width="17.5703125" style="1" bestFit="1" customWidth="1"/>
    <col min="6" max="6" width="16.42578125" style="1" customWidth="1"/>
    <col min="7" max="254" width="9.140625" style="1" customWidth="1"/>
    <col min="255" max="16384" width="11.5703125" style="1"/>
  </cols>
  <sheetData>
    <row r="1" spans="1:5" x14ac:dyDescent="0.2">
      <c r="A1" s="20"/>
      <c r="B1" s="20"/>
      <c r="C1" s="20"/>
      <c r="D1" s="20"/>
    </row>
    <row r="2" spans="1:5" x14ac:dyDescent="0.2">
      <c r="A2" s="20" t="s">
        <v>24</v>
      </c>
      <c r="B2" s="20"/>
      <c r="C2" s="20"/>
      <c r="D2" s="20"/>
    </row>
    <row r="3" spans="1:5" ht="12.75" customHeight="1" x14ac:dyDescent="0.2">
      <c r="A3" s="20"/>
      <c r="B3" s="20"/>
      <c r="C3" s="20"/>
      <c r="D3" s="20"/>
    </row>
    <row r="4" spans="1:5" ht="12.75" customHeight="1" x14ac:dyDescent="0.2">
      <c r="A4" s="20"/>
      <c r="B4" s="20"/>
      <c r="C4" s="20"/>
      <c r="D4" s="20"/>
    </row>
    <row r="5" spans="1:5" ht="12.75" customHeight="1" x14ac:dyDescent="0.2">
      <c r="A5" s="20"/>
      <c r="B5" s="20"/>
      <c r="C5" s="20"/>
      <c r="D5" s="20"/>
    </row>
    <row r="6" spans="1:5" ht="12.75" customHeight="1" x14ac:dyDescent="0.2">
      <c r="A6" s="29" t="s">
        <v>23</v>
      </c>
      <c r="B6" s="29"/>
      <c r="C6" s="29"/>
      <c r="D6" s="29"/>
    </row>
    <row r="7" spans="1:5" ht="12.75" customHeight="1" x14ac:dyDescent="0.2">
      <c r="A7" s="29" t="s">
        <v>22</v>
      </c>
      <c r="B7" s="29"/>
      <c r="C7" s="29"/>
      <c r="D7" s="29"/>
    </row>
    <row r="8" spans="1:5" ht="12.75" customHeight="1" x14ac:dyDescent="0.2">
      <c r="A8" s="29" t="s">
        <v>37</v>
      </c>
      <c r="B8" s="29"/>
      <c r="C8" s="29"/>
      <c r="D8" s="29"/>
    </row>
    <row r="9" spans="1:5" ht="12.75" customHeight="1" x14ac:dyDescent="0.2">
      <c r="A9" s="29" t="s">
        <v>21</v>
      </c>
      <c r="B9" s="29"/>
      <c r="C9" s="29"/>
      <c r="D9" s="29"/>
    </row>
    <row r="10" spans="1:5" ht="6.95" customHeight="1" x14ac:dyDescent="0.2">
      <c r="A10" s="20"/>
      <c r="B10" s="20"/>
      <c r="C10" s="20"/>
      <c r="D10" s="20"/>
    </row>
    <row r="11" spans="1:5" ht="13.5" thickBot="1" x14ac:dyDescent="0.25">
      <c r="A11" s="2"/>
      <c r="B11" s="17" t="s">
        <v>36</v>
      </c>
      <c r="C11" s="17" t="s">
        <v>35</v>
      </c>
    </row>
    <row r="12" spans="1:5" x14ac:dyDescent="0.2">
      <c r="A12" s="7" t="s">
        <v>20</v>
      </c>
      <c r="B12" s="2"/>
      <c r="C12" s="2"/>
    </row>
    <row r="13" spans="1:5" x14ac:dyDescent="0.2">
      <c r="A13" s="7" t="s">
        <v>19</v>
      </c>
      <c r="B13" s="2"/>
      <c r="C13" s="2"/>
    </row>
    <row r="14" spans="1:5" x14ac:dyDescent="0.2">
      <c r="A14" s="2" t="s">
        <v>18</v>
      </c>
      <c r="B14" s="12">
        <v>105757546.43000001</v>
      </c>
      <c r="C14" s="12">
        <v>101450467.8</v>
      </c>
      <c r="D14" s="13">
        <f>B14-C14</f>
        <v>4307078.6300000101</v>
      </c>
    </row>
    <row r="15" spans="1:5" x14ac:dyDescent="0.2">
      <c r="A15" s="2" t="s">
        <v>17</v>
      </c>
      <c r="B15" s="12">
        <f>8221800.16-4897689.64</f>
        <v>3324110.5200000005</v>
      </c>
      <c r="C15" s="12">
        <f>10506628.53-5120535.74</f>
        <v>5386092.7899999991</v>
      </c>
      <c r="E15" s="16"/>
    </row>
    <row r="16" spans="1:5" x14ac:dyDescent="0.2">
      <c r="A16" s="2" t="s">
        <v>16</v>
      </c>
      <c r="B16" s="12">
        <v>2891906.55</v>
      </c>
      <c r="C16" s="12">
        <v>2896425.19</v>
      </c>
    </row>
    <row r="17" spans="1:7" x14ac:dyDescent="0.2">
      <c r="A17" s="2" t="s">
        <v>15</v>
      </c>
      <c r="B17" s="14">
        <v>4755724.63</v>
      </c>
      <c r="C17" s="14">
        <v>4519704.95</v>
      </c>
    </row>
    <row r="18" spans="1:7" x14ac:dyDescent="0.2">
      <c r="A18" s="7" t="s">
        <v>14</v>
      </c>
      <c r="B18" s="11">
        <f>SUM(B14:B17)</f>
        <v>116729288.13</v>
      </c>
      <c r="C18" s="11">
        <f>SUM(C14:C17)</f>
        <v>114252690.73</v>
      </c>
    </row>
    <row r="19" spans="1:7" ht="8.4499999999999993" customHeight="1" x14ac:dyDescent="0.2">
      <c r="A19" s="7"/>
      <c r="B19" s="8"/>
      <c r="C19" s="8"/>
    </row>
    <row r="20" spans="1:7" x14ac:dyDescent="0.2">
      <c r="A20" s="7" t="s">
        <v>13</v>
      </c>
      <c r="B20" s="8"/>
      <c r="C20" s="8"/>
    </row>
    <row r="21" spans="1:7" x14ac:dyDescent="0.2">
      <c r="A21" s="2" t="s">
        <v>12</v>
      </c>
      <c r="B21" s="21">
        <v>4897689.6399999997</v>
      </c>
      <c r="C21" s="21">
        <v>5120535.74</v>
      </c>
    </row>
    <row r="22" spans="1:7" x14ac:dyDescent="0.2">
      <c r="A22" s="2" t="s">
        <v>25</v>
      </c>
      <c r="B22" s="9">
        <v>26382043.32</v>
      </c>
      <c r="C22" s="9">
        <v>26691496.690000001</v>
      </c>
    </row>
    <row r="23" spans="1:7" x14ac:dyDescent="0.2">
      <c r="A23" s="2" t="s">
        <v>26</v>
      </c>
      <c r="B23" s="14">
        <v>8</v>
      </c>
      <c r="C23" s="14">
        <v>8</v>
      </c>
    </row>
    <row r="24" spans="1:7" x14ac:dyDescent="0.2">
      <c r="A24" s="7" t="s">
        <v>11</v>
      </c>
      <c r="B24" s="5">
        <f>SUM(B21:B23)</f>
        <v>31279740.960000001</v>
      </c>
      <c r="C24" s="5">
        <f>SUM(C21:C23)</f>
        <v>31812040.43</v>
      </c>
    </row>
    <row r="25" spans="1:7" ht="13.5" thickBot="1" x14ac:dyDescent="0.25">
      <c r="A25" s="7" t="s">
        <v>10</v>
      </c>
      <c r="B25" s="22">
        <f>+B18+B24</f>
        <v>148009029.09</v>
      </c>
      <c r="C25" s="22">
        <f>+C18+C24</f>
        <v>146064731.16</v>
      </c>
      <c r="E25" s="10"/>
    </row>
    <row r="26" spans="1:7" ht="3.95" customHeight="1" thickTop="1" x14ac:dyDescent="0.2">
      <c r="A26" s="7"/>
      <c r="B26" s="6"/>
      <c r="C26" s="6"/>
      <c r="E26" s="10"/>
    </row>
    <row r="27" spans="1:7" x14ac:dyDescent="0.2">
      <c r="A27" s="7" t="s">
        <v>9</v>
      </c>
      <c r="B27" s="18"/>
      <c r="C27" s="18"/>
      <c r="E27" s="10"/>
    </row>
    <row r="28" spans="1:7" x14ac:dyDescent="0.2">
      <c r="A28" s="7" t="s">
        <v>8</v>
      </c>
      <c r="B28" s="19"/>
      <c r="C28" s="19"/>
    </row>
    <row r="29" spans="1:7" x14ac:dyDescent="0.2">
      <c r="A29" s="2" t="s">
        <v>27</v>
      </c>
      <c r="B29" s="21">
        <f>20540728.83+4688840.03</f>
        <v>25229568.859999999</v>
      </c>
      <c r="C29" s="21">
        <f>18677139.11+4370180.02</f>
        <v>23047319.129999999</v>
      </c>
      <c r="E29" s="16"/>
    </row>
    <row r="30" spans="1:7" x14ac:dyDescent="0.2">
      <c r="A30" s="2" t="s">
        <v>28</v>
      </c>
      <c r="B30" s="9">
        <v>881832.27</v>
      </c>
      <c r="C30" s="9">
        <v>812128.85</v>
      </c>
    </row>
    <row r="31" spans="1:7" x14ac:dyDescent="0.2">
      <c r="A31" s="2" t="s">
        <v>29</v>
      </c>
      <c r="B31" s="14">
        <f>2185816.66+2185816.66+5242918.33+7160277.77+3617361.1</f>
        <v>20392190.52</v>
      </c>
      <c r="C31" s="14">
        <f>1459183.33+1459183.33+4516285+6433644.44+2890727.77</f>
        <v>16759023.870000001</v>
      </c>
    </row>
    <row r="32" spans="1:7" x14ac:dyDescent="0.2">
      <c r="A32" s="7" t="s">
        <v>7</v>
      </c>
      <c r="B32" s="21">
        <f>SUM(B29:B31)</f>
        <v>46503591.649999999</v>
      </c>
      <c r="C32" s="21">
        <f>SUM(C29:C31)</f>
        <v>40618471.850000001</v>
      </c>
      <c r="G32" s="23"/>
    </row>
    <row r="33" spans="1:6" ht="2.4500000000000002" customHeight="1" x14ac:dyDescent="0.2">
      <c r="A33" s="2"/>
      <c r="B33" s="9"/>
      <c r="C33" s="9"/>
    </row>
    <row r="34" spans="1:6" x14ac:dyDescent="0.2">
      <c r="A34" s="7" t="s">
        <v>6</v>
      </c>
      <c r="B34" s="9"/>
      <c r="C34" s="9"/>
    </row>
    <row r="35" spans="1:6" x14ac:dyDescent="0.2">
      <c r="A35" s="2" t="s">
        <v>30</v>
      </c>
      <c r="B35" s="21">
        <v>4893524.7</v>
      </c>
      <c r="C35" s="21">
        <v>5116370.8</v>
      </c>
    </row>
    <row r="36" spans="1:6" x14ac:dyDescent="0.2">
      <c r="A36" s="2" t="s">
        <v>31</v>
      </c>
      <c r="B36" s="14">
        <v>10632830.98</v>
      </c>
      <c r="C36" s="14">
        <v>10122628.18</v>
      </c>
    </row>
    <row r="37" spans="1:6" x14ac:dyDescent="0.2">
      <c r="A37" s="7" t="s">
        <v>5</v>
      </c>
      <c r="B37" s="14">
        <f>SUM(B35:B36)</f>
        <v>15526355.68</v>
      </c>
      <c r="C37" s="14">
        <f>SUM(C35:C36)</f>
        <v>15238998.98</v>
      </c>
    </row>
    <row r="38" spans="1:6" x14ac:dyDescent="0.2">
      <c r="A38" s="7" t="s">
        <v>4</v>
      </c>
      <c r="B38" s="25">
        <f>+B32+B37</f>
        <v>62029947.329999998</v>
      </c>
      <c r="C38" s="25">
        <f>+C32+C37</f>
        <v>55857470.829999998</v>
      </c>
    </row>
    <row r="39" spans="1:6" ht="17.25" customHeight="1" x14ac:dyDescent="0.2">
      <c r="A39" s="7"/>
      <c r="B39" s="5"/>
      <c r="C39" s="5"/>
    </row>
    <row r="40" spans="1:6" x14ac:dyDescent="0.2">
      <c r="A40" s="7" t="s">
        <v>32</v>
      </c>
      <c r="B40" s="9"/>
      <c r="C40" s="9"/>
    </row>
    <row r="41" spans="1:6" ht="14.45" customHeight="1" x14ac:dyDescent="0.2">
      <c r="A41" s="2" t="s">
        <v>3</v>
      </c>
      <c r="B41" s="21">
        <v>46098841</v>
      </c>
      <c r="C41" s="21">
        <v>46098841</v>
      </c>
      <c r="F41" s="24"/>
    </row>
    <row r="42" spans="1:6" ht="14.45" customHeight="1" x14ac:dyDescent="0.2">
      <c r="A42" s="1" t="s">
        <v>34</v>
      </c>
      <c r="B42" s="9">
        <v>-4039178.57</v>
      </c>
      <c r="C42" s="9">
        <v>-1910152.35</v>
      </c>
      <c r="E42" s="16"/>
      <c r="F42" s="24"/>
    </row>
    <row r="43" spans="1:6" ht="12.95" customHeight="1" x14ac:dyDescent="0.2">
      <c r="A43" s="2" t="s">
        <v>2</v>
      </c>
      <c r="B43" s="14">
        <f>+C43+C42-189000</f>
        <v>43919419.649999999</v>
      </c>
      <c r="C43" s="14">
        <f>66219764-7986326.5-16954880+0.5+4740014</f>
        <v>46018572</v>
      </c>
      <c r="E43" s="16"/>
      <c r="F43" s="24"/>
    </row>
    <row r="44" spans="1:6" x14ac:dyDescent="0.2">
      <c r="A44" s="7" t="s">
        <v>1</v>
      </c>
      <c r="B44" s="25">
        <f>SUM(B41:B43)</f>
        <v>85979082.079999998</v>
      </c>
      <c r="C44" s="25">
        <f>SUM(C41:C43)</f>
        <v>90207260.650000006</v>
      </c>
      <c r="F44" s="16"/>
    </row>
    <row r="45" spans="1:6" ht="10.5" customHeight="1" x14ac:dyDescent="0.2">
      <c r="A45" s="2"/>
      <c r="B45" s="5"/>
      <c r="C45" s="5"/>
    </row>
    <row r="46" spans="1:6" ht="13.5" thickBot="1" x14ac:dyDescent="0.25">
      <c r="A46" s="7" t="s">
        <v>0</v>
      </c>
      <c r="B46" s="22">
        <f>+B44+B38</f>
        <v>148009029.41</v>
      </c>
      <c r="C46" s="22">
        <f>+C44+C38</f>
        <v>146064731.48000002</v>
      </c>
    </row>
    <row r="47" spans="1:6" ht="13.5" thickTop="1" x14ac:dyDescent="0.2">
      <c r="A47" s="7"/>
      <c r="B47" s="26"/>
      <c r="C47" s="5"/>
      <c r="E47" s="16"/>
    </row>
    <row r="48" spans="1:6" x14ac:dyDescent="0.2">
      <c r="B48" s="16"/>
    </row>
    <row r="49" spans="1:3" x14ac:dyDescent="0.2">
      <c r="A49" s="2"/>
      <c r="B49" s="15"/>
      <c r="C49" s="4"/>
    </row>
    <row r="50" spans="1:3" x14ac:dyDescent="0.2">
      <c r="A50" s="20"/>
      <c r="B50" s="3"/>
      <c r="C50" s="20"/>
    </row>
    <row r="51" spans="1:3" x14ac:dyDescent="0.2">
      <c r="A51" s="28" t="s">
        <v>33</v>
      </c>
      <c r="B51" s="28"/>
      <c r="C51" s="28"/>
    </row>
    <row r="52" spans="1:3" x14ac:dyDescent="0.2">
      <c r="A52" s="27"/>
      <c r="B52" s="27"/>
      <c r="C52" s="27"/>
    </row>
    <row r="53" spans="1:3" x14ac:dyDescent="0.2">
      <c r="A53" s="2"/>
      <c r="B53" s="2"/>
      <c r="C53" s="2"/>
    </row>
    <row r="54" spans="1:3" x14ac:dyDescent="0.2">
      <c r="A54" s="20"/>
      <c r="B54" s="20"/>
      <c r="C54" s="20"/>
    </row>
  </sheetData>
  <mergeCells count="6">
    <mergeCell ref="A52:C52"/>
    <mergeCell ref="A51:C51"/>
    <mergeCell ref="A6:D6"/>
    <mergeCell ref="A7:D7"/>
    <mergeCell ref="A8:D8"/>
    <mergeCell ref="A9:D9"/>
  </mergeCells>
  <pageMargins left="0.74803149606299213" right="0.74803149606299213" top="0.48" bottom="0.32" header="0.15748031496062992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2026-04-15T18:24:41Z</cp:lastPrinted>
  <dcterms:created xsi:type="dcterms:W3CDTF">2021-09-09T17:03:34Z</dcterms:created>
  <dcterms:modified xsi:type="dcterms:W3CDTF">2026-04-15T18:24:46Z</dcterms:modified>
</cp:coreProperties>
</file>