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cnzfenx400\COMUN\DIV. DE RECURSOS HUMANOS\ABC RR.HH. 2026\Nómina PORTAL\2026\AGOSTO\"/>
    </mc:Choice>
  </mc:AlternateContent>
  <xr:revisionPtr revIDLastSave="0" documentId="13_ncr:1_{5E8EC381-CCB8-4A46-8D76-9BFEAD32AF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Print_Area" localSheetId="0">Hoja1!$A$1:$M$57</definedName>
    <definedName name="_xlnm.Print_Titles" localSheetId="0">Hoja1!$1:$7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2" i="1" l="1"/>
  <c r="G12" i="1"/>
  <c r="F12" i="1"/>
  <c r="H12" i="1"/>
  <c r="I12" i="1"/>
  <c r="K12" i="1"/>
  <c r="L10" i="1"/>
  <c r="F31" i="1"/>
  <c r="G31" i="1"/>
  <c r="H31" i="1"/>
  <c r="I31" i="1"/>
  <c r="J31" i="1"/>
  <c r="K31" i="1"/>
  <c r="F27" i="1"/>
  <c r="H27" i="1"/>
  <c r="J26" i="1"/>
  <c r="G27" i="1"/>
  <c r="I27" i="1"/>
  <c r="K27" i="1"/>
  <c r="L11" i="1"/>
  <c r="L26" i="1" l="1"/>
  <c r="L25" i="1"/>
  <c r="L24" i="1" l="1"/>
  <c r="L27" i="1" s="1"/>
  <c r="J27" i="1"/>
  <c r="L37" i="1"/>
  <c r="L38" i="1"/>
  <c r="J45" i="1" l="1"/>
  <c r="K39" i="1" l="1"/>
  <c r="J39" i="1"/>
  <c r="H39" i="1"/>
  <c r="F39" i="1" l="1"/>
  <c r="H45" i="1"/>
  <c r="F45" i="1"/>
  <c r="D54" i="1" l="1"/>
  <c r="F42" i="1" l="1"/>
  <c r="G41" i="1"/>
  <c r="G21" i="1"/>
  <c r="G39" i="1" l="1"/>
  <c r="G45" i="1"/>
  <c r="J35" i="1" l="1"/>
  <c r="H35" i="1"/>
  <c r="F35" i="1"/>
  <c r="J16" i="1"/>
  <c r="H16" i="1"/>
  <c r="F16" i="1"/>
  <c r="F22" i="1"/>
  <c r="F19" i="1"/>
  <c r="L44" i="1"/>
  <c r="F48" i="1" l="1"/>
  <c r="L15" i="1"/>
  <c r="L30" i="1" l="1"/>
  <c r="J42" i="1"/>
  <c r="H42" i="1"/>
  <c r="G35" i="1"/>
  <c r="J22" i="1"/>
  <c r="H22" i="1"/>
  <c r="L21" i="1"/>
  <c r="I22" i="1"/>
  <c r="J19" i="1"/>
  <c r="H19" i="1"/>
  <c r="L9" i="1"/>
  <c r="L12" i="1" s="1"/>
  <c r="K45" i="1" l="1"/>
  <c r="I39" i="1"/>
  <c r="I45" i="1"/>
  <c r="I35" i="1"/>
  <c r="G16" i="1"/>
  <c r="I16" i="1"/>
  <c r="L14" i="1"/>
  <c r="G19" i="1"/>
  <c r="L33" i="1"/>
  <c r="I19" i="1"/>
  <c r="G22" i="1"/>
  <c r="L41" i="1"/>
  <c r="L18" i="1"/>
  <c r="I42" i="1"/>
  <c r="L29" i="1"/>
  <c r="L31" i="1" s="1"/>
  <c r="G42" i="1"/>
  <c r="L34" i="1" l="1"/>
  <c r="L35" i="1" s="1"/>
  <c r="K35" i="1"/>
  <c r="K16" i="1"/>
  <c r="L42" i="1"/>
  <c r="L19" i="1"/>
  <c r="L45" i="1"/>
  <c r="L16" i="1"/>
  <c r="K19" i="1"/>
  <c r="K42" i="1"/>
  <c r="L22" i="1"/>
  <c r="K22" i="1"/>
  <c r="L39" i="1" l="1"/>
  <c r="L48" i="1" l="1"/>
</calcChain>
</file>

<file path=xl/sharedStrings.xml><?xml version="1.0" encoding="utf-8"?>
<sst xmlns="http://schemas.openxmlformats.org/spreadsheetml/2006/main" count="111" uniqueCount="74">
  <si>
    <t>DEPARTAMENTO DE RECURSOS HUMANOS</t>
  </si>
  <si>
    <t>CARGO</t>
  </si>
  <si>
    <t>CATEGORIA DE SERVIDOR</t>
  </si>
  <si>
    <t>SALARIO BRUTO</t>
  </si>
  <si>
    <t>DESCUENTOS DE LEY</t>
  </si>
  <si>
    <t>OTROS DESCUENTOS</t>
  </si>
  <si>
    <t>TOTAL DESCONTADO</t>
  </si>
  <si>
    <t>SALARIO NETO</t>
  </si>
  <si>
    <t>AFP</t>
  </si>
  <si>
    <t>ISR</t>
  </si>
  <si>
    <t xml:space="preserve">SFS </t>
  </si>
  <si>
    <t>HOMBRE</t>
  </si>
  <si>
    <t>MUJER</t>
  </si>
  <si>
    <t>FIJO</t>
  </si>
  <si>
    <t>CARRERA</t>
  </si>
  <si>
    <t>LISSETTE EVANGELISTA</t>
  </si>
  <si>
    <t>MIGUEL URBAEZ</t>
  </si>
  <si>
    <t>OMAR GERALDO</t>
  </si>
  <si>
    <t>DEPARTAMENTO ADMINISTATIVO Y FINANCIERO</t>
  </si>
  <si>
    <t>CARLOS DE LA CRUZ</t>
  </si>
  <si>
    <t>HILDA MARIÑEZ</t>
  </si>
  <si>
    <t>DEPARTAMENTO SERVICIOS AL USUARIO</t>
  </si>
  <si>
    <t>OFICINA REGIONAL SANTIAGO</t>
  </si>
  <si>
    <t>TOTAL SALARIO BRUTO</t>
  </si>
  <si>
    <t>TOTAL SALARIO NETO</t>
  </si>
  <si>
    <t>APORTE INSTITUCIONAL</t>
  </si>
  <si>
    <t>FONDO DE PENSIONES</t>
  </si>
  <si>
    <t>SEGURO RIESGOS LABORALES</t>
  </si>
  <si>
    <t>SEGURO FAMILIAR DE SALUD</t>
  </si>
  <si>
    <t>TOTAL</t>
  </si>
  <si>
    <t>Elaborado por:</t>
  </si>
  <si>
    <t>Autorizado por:</t>
  </si>
  <si>
    <t xml:space="preserve"> </t>
  </si>
  <si>
    <t>NOMBRE Y APELLIDO</t>
  </si>
  <si>
    <t>DEPARTAMENTO JURÍDICO</t>
  </si>
  <si>
    <t>DIVISIÓN DE ADMINISTRACIÓN DE SERVICIOS TIC</t>
  </si>
  <si>
    <t>SECCIÓN DE TESORERIA</t>
  </si>
  <si>
    <t>DIVISIÓN AUTORIZACIONES A PARQUES</t>
  </si>
  <si>
    <t>DEPARTAMENTO DE ESTADÍSTICAS DE ZONAS FRANCAS</t>
  </si>
  <si>
    <t>MARIA FERNÁNDEZ</t>
  </si>
  <si>
    <t>GÉNERO</t>
  </si>
  <si>
    <t>CONSEJO NACIONAL DE ZONAS FRANCAS DE EXPORTACIÓN</t>
  </si>
  <si>
    <t>ROBERT NICOLAS NOVAS TRINIDAD</t>
  </si>
  <si>
    <t xml:space="preserve">DEPARTAMENTO DE TRANSFORMACION DIGITAL </t>
  </si>
  <si>
    <t>MIGUEL ADOLFO RODRIGUEZ LLUBERES</t>
  </si>
  <si>
    <t>CESAR JOEL JANSEN BENITEZ</t>
  </si>
  <si>
    <t>JOSE LUIS PINEDA GUERRERO</t>
  </si>
  <si>
    <t xml:space="preserve">
LEYBI LINAREZ ROSARIO                                       </t>
  </si>
  <si>
    <t xml:space="preserve">LISBET ALTAGRACIA PERALTA CALDERON          </t>
  </si>
  <si>
    <t>ROSA IDALIA ALMONTE MOYA</t>
  </si>
  <si>
    <t>WALESKA ELIANA BENZAN ROBLES</t>
  </si>
  <si>
    <t>LEPIDO DE LA CRUZ PERALTA</t>
  </si>
  <si>
    <t>FRAYNI ALTAGRACIA PAONESSA ABREU</t>
  </si>
  <si>
    <t xml:space="preserve">ENCARGADA DE DIVISIÓN DE ELABORACIÓN DE DOCUMENTOS LEGALES </t>
  </si>
  <si>
    <t>ENCARGADO SECCIÓN SERVICIOS GENERALES</t>
  </si>
  <si>
    <t>TÉCNICO DE  CONTABILIDAD</t>
  </si>
  <si>
    <t>TÉCNICO DE TESORERIA</t>
  </si>
  <si>
    <t xml:space="preserve">ADMINISTRADOR DE REDES Y COMUNICACIONES </t>
  </si>
  <si>
    <t>TÉCNICO DE RECURSOS HUMANOS</t>
  </si>
  <si>
    <t>ENCARGADO SECCIÓN DE TESORERÍA</t>
  </si>
  <si>
    <t>ANALISTA AUTORIZACIONES A PARQUES</t>
  </si>
  <si>
    <t>OFICIAL DE ATENCIÓN AL CIUDADANO</t>
  </si>
  <si>
    <t>TÉCNICO DE ATENCIÓN AL CIUDADANO</t>
  </si>
  <si>
    <t xml:space="preserve">ENCARGADA DE SECCIÓN DE CAPTURA Y ANALISIS DE DATOS </t>
  </si>
  <si>
    <t xml:space="preserve">ANALISTA DE RECURSOS HUMANOS </t>
  </si>
  <si>
    <t>ROSSE MARY CORNIEL</t>
  </si>
  <si>
    <t>NICOLE CASTILLO DURAN</t>
  </si>
  <si>
    <t>TÉCNICO DE  COBROS</t>
  </si>
  <si>
    <t xml:space="preserve">HERIDANNY MARIA RODRIGUEZ SANCHEZ          </t>
  </si>
  <si>
    <t xml:space="preserve">ANALISTA DE ELABORACIÓN DE INFORME TECNICO </t>
  </si>
  <si>
    <t>TÉCNICO(A) EMISIÓN DE CERTIFICACIÓN</t>
  </si>
  <si>
    <t xml:space="preserve">XAVIER MEDINA </t>
  </si>
  <si>
    <t>NÓMINA EMPLEADOS INTERINATO AGOSTO 2026</t>
  </si>
  <si>
    <t>CERTIFICO QUE ESTA NÓMINA DE PAGO ESTA CORRECTA Y COMPLETA Y QUE LAS PERSONAS ENUMERADAS  AL 31 DE AGOSTO 2026 FIGURAN EN LOS RECORDS DE EMPLEADOS DE INTERINATO QUE MANTIENE LA INSTITUCIÓN.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</si>
</sst>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-* #,##0.00\ _€_-;\-* #,##0.00\ _€_-;_-* &quot;-&quot;??\ _€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106">
    <xf numFmtId="0" fontId="0" fillId="0" borderId="0" xfId="0"/>
    <xf numFmtId="0" fontId="2" fillId="2" borderId="0" xfId="0" applyFont="1" applyFill="1"/>
    <xf numFmtId="0" fontId="0" fillId="2" borderId="0" xfId="0" applyFill="1"/>
    <xf numFmtId="165" fontId="0" fillId="2" borderId="0" xfId="0" applyNumberFormat="1" applyFill="1"/>
    <xf numFmtId="165" fontId="7" fillId="0" borderId="2" xfId="1" applyFont="1" applyFill="1" applyBorder="1" applyAlignment="1" applyProtection="1">
      <alignment horizontal="center" vertical="center"/>
      <protection locked="0"/>
    </xf>
    <xf numFmtId="165" fontId="7" fillId="0" borderId="2" xfId="1" applyFont="1" applyFill="1" applyBorder="1" applyAlignment="1" applyProtection="1">
      <alignment vertical="center"/>
    </xf>
    <xf numFmtId="165" fontId="7" fillId="0" borderId="3" xfId="1" applyFont="1" applyFill="1" applyBorder="1" applyAlignment="1" applyProtection="1">
      <alignment horizontal="center" vertical="center"/>
      <protection locked="0"/>
    </xf>
    <xf numFmtId="165" fontId="7" fillId="0" borderId="3" xfId="1" applyFont="1" applyFill="1" applyBorder="1" applyAlignment="1" applyProtection="1">
      <alignment vertical="center"/>
    </xf>
    <xf numFmtId="165" fontId="6" fillId="4" borderId="8" xfId="1" applyFont="1" applyFill="1" applyBorder="1" applyAlignment="1" applyProtection="1">
      <alignment horizontal="center" vertical="center"/>
      <protection locked="0"/>
    </xf>
    <xf numFmtId="165" fontId="6" fillId="4" borderId="9" xfId="1" applyFont="1" applyFill="1" applyBorder="1" applyAlignment="1" applyProtection="1">
      <alignment horizontal="center" vertical="center"/>
      <protection locked="0"/>
    </xf>
    <xf numFmtId="165" fontId="6" fillId="4" borderId="9" xfId="1" applyFont="1" applyFill="1" applyBorder="1" applyAlignment="1" applyProtection="1">
      <alignment vertical="center"/>
    </xf>
    <xf numFmtId="165" fontId="6" fillId="4" borderId="10" xfId="1" applyFont="1" applyFill="1" applyBorder="1" applyAlignment="1" applyProtection="1">
      <alignment vertical="center"/>
    </xf>
    <xf numFmtId="165" fontId="6" fillId="4" borderId="11" xfId="0" applyNumberFormat="1" applyFont="1" applyFill="1" applyBorder="1" applyAlignment="1">
      <alignment vertical="center"/>
    </xf>
    <xf numFmtId="0" fontId="6" fillId="4" borderId="2" xfId="0" applyFont="1" applyFill="1" applyBorder="1" applyAlignment="1" applyProtection="1">
      <alignment horizontal="center" vertical="center" wrapText="1"/>
      <protection locked="0"/>
    </xf>
    <xf numFmtId="165" fontId="6" fillId="4" borderId="2" xfId="1" applyFont="1" applyFill="1" applyBorder="1" applyAlignment="1" applyProtection="1">
      <alignment horizontal="center" vertical="center"/>
      <protection locked="0"/>
    </xf>
    <xf numFmtId="165" fontId="6" fillId="4" borderId="2" xfId="0" applyNumberFormat="1" applyFont="1" applyFill="1" applyBorder="1" applyAlignment="1">
      <alignment vertical="center"/>
    </xf>
    <xf numFmtId="0" fontId="6" fillId="4" borderId="2" xfId="0" applyFont="1" applyFill="1" applyBorder="1" applyAlignment="1">
      <alignment horizontal="center" vertical="center" wrapText="1"/>
    </xf>
    <xf numFmtId="165" fontId="6" fillId="4" borderId="17" xfId="1" applyFont="1" applyFill="1" applyBorder="1" applyAlignment="1" applyProtection="1">
      <alignment horizontal="center" vertical="center"/>
      <protection locked="0"/>
    </xf>
    <xf numFmtId="165" fontId="6" fillId="4" borderId="17" xfId="1" applyFont="1" applyFill="1" applyBorder="1" applyAlignment="1" applyProtection="1">
      <alignment vertical="center"/>
    </xf>
    <xf numFmtId="165" fontId="6" fillId="4" borderId="18" xfId="1" applyFont="1" applyFill="1" applyBorder="1" applyAlignment="1" applyProtection="1">
      <alignment vertical="center"/>
    </xf>
    <xf numFmtId="165" fontId="6" fillId="4" borderId="19" xfId="0" applyNumberFormat="1" applyFont="1" applyFill="1" applyBorder="1" applyAlignment="1">
      <alignment vertical="center"/>
    </xf>
    <xf numFmtId="164" fontId="0" fillId="0" borderId="0" xfId="0" applyNumberFormat="1"/>
    <xf numFmtId="0" fontId="0" fillId="3" borderId="0" xfId="0" applyFill="1"/>
    <xf numFmtId="0" fontId="0" fillId="5" borderId="0" xfId="0" applyFill="1"/>
    <xf numFmtId="165" fontId="6" fillId="4" borderId="20" xfId="1" applyFont="1" applyFill="1" applyBorder="1" applyAlignment="1" applyProtection="1">
      <alignment horizontal="center" vertical="center"/>
      <protection locked="0"/>
    </xf>
    <xf numFmtId="0" fontId="6" fillId="3" borderId="14" xfId="0" applyFont="1" applyFill="1" applyBorder="1" applyAlignment="1" applyProtection="1">
      <alignment vertical="center" wrapText="1"/>
      <protection locked="0"/>
    </xf>
    <xf numFmtId="0" fontId="6" fillId="3" borderId="15" xfId="0" applyFont="1" applyFill="1" applyBorder="1" applyAlignment="1" applyProtection="1">
      <alignment vertical="center" wrapText="1"/>
      <protection locked="0"/>
    </xf>
    <xf numFmtId="0" fontId="6" fillId="3" borderId="0" xfId="0" applyFont="1" applyFill="1" applyAlignment="1" applyProtection="1">
      <alignment vertical="center" wrapText="1"/>
      <protection locked="0"/>
    </xf>
    <xf numFmtId="0" fontId="6" fillId="3" borderId="16" xfId="0" applyFont="1" applyFill="1" applyBorder="1" applyAlignment="1" applyProtection="1">
      <alignment vertical="center" wrapText="1"/>
      <protection locked="0"/>
    </xf>
    <xf numFmtId="0" fontId="6" fillId="3" borderId="1" xfId="0" applyFont="1" applyFill="1" applyBorder="1" applyAlignment="1" applyProtection="1">
      <alignment vertical="center" wrapText="1"/>
      <protection locked="0"/>
    </xf>
    <xf numFmtId="0" fontId="6" fillId="3" borderId="13" xfId="0" applyFont="1" applyFill="1" applyBorder="1" applyAlignment="1" applyProtection="1">
      <alignment vertical="center" wrapText="1"/>
      <protection locked="0"/>
    </xf>
    <xf numFmtId="165" fontId="6" fillId="4" borderId="21" xfId="1" applyFont="1" applyFill="1" applyBorder="1" applyAlignment="1" applyProtection="1">
      <alignment vertical="center"/>
    </xf>
    <xf numFmtId="165" fontId="6" fillId="4" borderId="20" xfId="1" applyFont="1" applyFill="1" applyBorder="1" applyAlignment="1" applyProtection="1">
      <alignment horizontal="center" vertical="center"/>
    </xf>
    <xf numFmtId="165" fontId="6" fillId="4" borderId="17" xfId="1" applyFont="1" applyFill="1" applyBorder="1" applyAlignment="1" applyProtection="1">
      <alignment horizontal="center" vertical="center"/>
    </xf>
    <xf numFmtId="0" fontId="7" fillId="0" borderId="12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166" fontId="0" fillId="0" borderId="0" xfId="0" applyNumberFormat="1"/>
    <xf numFmtId="165" fontId="6" fillId="2" borderId="1" xfId="1" applyFont="1" applyFill="1" applyBorder="1" applyAlignment="1" applyProtection="1">
      <alignment horizontal="center" vertical="center"/>
      <protection locked="0"/>
    </xf>
    <xf numFmtId="165" fontId="6" fillId="2" borderId="1" xfId="1" applyFont="1" applyFill="1" applyBorder="1" applyAlignment="1" applyProtection="1">
      <alignment vertical="center"/>
    </xf>
    <xf numFmtId="165" fontId="6" fillId="2" borderId="13" xfId="0" applyNumberFormat="1" applyFont="1" applyFill="1" applyBorder="1" applyAlignment="1">
      <alignment vertical="center"/>
    </xf>
    <xf numFmtId="165" fontId="6" fillId="4" borderId="2" xfId="1" applyFont="1" applyFill="1" applyBorder="1" applyAlignment="1" applyProtection="1">
      <alignment vertical="center"/>
    </xf>
    <xf numFmtId="165" fontId="6" fillId="4" borderId="19" xfId="1" applyFont="1" applyFill="1" applyBorder="1" applyAlignment="1" applyProtection="1">
      <alignment vertical="center"/>
    </xf>
    <xf numFmtId="0" fontId="2" fillId="0" borderId="0" xfId="0" applyFont="1"/>
    <xf numFmtId="0" fontId="7" fillId="0" borderId="2" xfId="0" applyFont="1" applyBorder="1" applyAlignment="1" applyProtection="1">
      <alignment horizontal="left" vertical="center" wrapText="1"/>
      <protection locked="0"/>
    </xf>
    <xf numFmtId="0" fontId="7" fillId="0" borderId="2" xfId="0" applyFont="1" applyBorder="1" applyAlignment="1" applyProtection="1">
      <alignment horizontal="left" vertical="center"/>
      <protection locked="0"/>
    </xf>
    <xf numFmtId="165" fontId="7" fillId="0" borderId="2" xfId="0" applyNumberFormat="1" applyFont="1" applyBorder="1" applyAlignment="1">
      <alignment vertical="center"/>
    </xf>
    <xf numFmtId="165" fontId="7" fillId="0" borderId="3" xfId="0" applyNumberFormat="1" applyFont="1" applyBorder="1" applyAlignment="1">
      <alignment vertical="center"/>
    </xf>
    <xf numFmtId="0" fontId="7" fillId="0" borderId="2" xfId="0" applyFont="1" applyBorder="1" applyAlignment="1" applyProtection="1">
      <alignment vertical="center" wrapText="1"/>
      <protection locked="0"/>
    </xf>
    <xf numFmtId="0" fontId="7" fillId="0" borderId="12" xfId="0" applyFont="1" applyBorder="1" applyAlignment="1" applyProtection="1">
      <alignment horizontal="left" vertical="center" wrapText="1"/>
      <protection locked="0"/>
    </xf>
    <xf numFmtId="0" fontId="7" fillId="0" borderId="1" xfId="0" applyFont="1" applyBorder="1" applyAlignment="1" applyProtection="1">
      <alignment horizontal="left" vertical="center"/>
      <protection locked="0"/>
    </xf>
    <xf numFmtId="0" fontId="7" fillId="0" borderId="1" xfId="0" applyFont="1" applyBorder="1" applyAlignment="1" applyProtection="1">
      <alignment horizontal="left" vertical="center" wrapText="1"/>
      <protection locked="0"/>
    </xf>
    <xf numFmtId="0" fontId="8" fillId="0" borderId="2" xfId="0" applyFont="1" applyBorder="1" applyAlignment="1">
      <alignment vertical="center" wrapText="1"/>
    </xf>
    <xf numFmtId="0" fontId="7" fillId="0" borderId="3" xfId="0" applyFont="1" applyBorder="1" applyAlignment="1" applyProtection="1">
      <alignment vertical="center" wrapText="1"/>
      <protection locked="0"/>
    </xf>
    <xf numFmtId="0" fontId="7" fillId="0" borderId="3" xfId="0" applyFont="1" applyBorder="1" applyAlignment="1" applyProtection="1">
      <alignment horizontal="left" vertical="center"/>
      <protection locked="0"/>
    </xf>
    <xf numFmtId="0" fontId="3" fillId="3" borderId="0" xfId="0" applyFont="1" applyFill="1" applyAlignment="1" applyProtection="1">
      <alignment horizontal="center" vertical="center"/>
      <protection locked="0"/>
    </xf>
    <xf numFmtId="0" fontId="4" fillId="3" borderId="0" xfId="0" applyFont="1" applyFill="1" applyAlignment="1" applyProtection="1">
      <alignment horizontal="center" vertical="center"/>
      <protection locked="0"/>
    </xf>
    <xf numFmtId="49" fontId="4" fillId="3" borderId="1" xfId="0" quotePrefix="1" applyNumberFormat="1" applyFont="1" applyFill="1" applyBorder="1" applyAlignment="1" applyProtection="1">
      <alignment horizontal="center" vertical="center" wrapText="1"/>
      <protection locked="0"/>
    </xf>
    <xf numFmtId="0" fontId="6" fillId="2" borderId="2" xfId="0" applyFont="1" applyFill="1" applyBorder="1" applyAlignment="1" applyProtection="1">
      <alignment horizontal="center" vertical="center" wrapText="1"/>
      <protection locked="0"/>
    </xf>
    <xf numFmtId="165" fontId="6" fillId="2" borderId="2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0" fontId="6" fillId="2" borderId="4" xfId="0" applyFont="1" applyFill="1" applyBorder="1" applyAlignment="1" applyProtection="1">
      <alignment horizontal="center" vertical="center" wrapText="1"/>
      <protection locked="0"/>
    </xf>
    <xf numFmtId="0" fontId="5" fillId="2" borderId="2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7" fillId="0" borderId="12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6" fillId="2" borderId="0" xfId="0" applyFont="1" applyFill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6" fillId="2" borderId="5" xfId="0" applyFont="1" applyFill="1" applyBorder="1" applyAlignment="1" applyProtection="1">
      <alignment horizontal="center" vertical="center" wrapText="1"/>
      <protection locked="0"/>
    </xf>
    <xf numFmtId="0" fontId="6" fillId="2" borderId="6" xfId="0" applyFont="1" applyFill="1" applyBorder="1" applyAlignment="1" applyProtection="1">
      <alignment horizontal="center" vertical="center" wrapText="1"/>
      <protection locked="0"/>
    </xf>
    <xf numFmtId="0" fontId="6" fillId="2" borderId="7" xfId="0" applyFont="1" applyFill="1" applyBorder="1" applyAlignment="1" applyProtection="1">
      <alignment horizontal="center" vertical="center" wrapText="1"/>
      <protection locked="0"/>
    </xf>
    <xf numFmtId="0" fontId="7" fillId="3" borderId="5" xfId="0" applyFont="1" applyFill="1" applyBorder="1" applyAlignment="1" applyProtection="1">
      <alignment horizontal="center" vertical="center" wrapText="1"/>
      <protection locked="0"/>
    </xf>
    <xf numFmtId="0" fontId="7" fillId="3" borderId="6" xfId="0" applyFont="1" applyFill="1" applyBorder="1" applyAlignment="1" applyProtection="1">
      <alignment horizontal="center" vertical="center" wrapText="1"/>
      <protection locked="0"/>
    </xf>
    <xf numFmtId="0" fontId="7" fillId="3" borderId="7" xfId="0" applyFont="1" applyFill="1" applyBorder="1" applyAlignment="1" applyProtection="1">
      <alignment horizontal="center" vertical="center" wrapText="1"/>
      <protection locked="0"/>
    </xf>
    <xf numFmtId="165" fontId="7" fillId="3" borderId="5" xfId="1" applyFont="1" applyFill="1" applyBorder="1" applyAlignment="1" applyProtection="1">
      <alignment horizontal="center" vertical="center"/>
      <protection locked="0"/>
    </xf>
    <xf numFmtId="165" fontId="7" fillId="3" borderId="6" xfId="1" applyFont="1" applyFill="1" applyBorder="1" applyAlignment="1" applyProtection="1">
      <alignment horizontal="center" vertical="center"/>
      <protection locked="0"/>
    </xf>
    <xf numFmtId="165" fontId="7" fillId="3" borderId="7" xfId="1" applyFont="1" applyFill="1" applyBorder="1" applyAlignment="1" applyProtection="1">
      <alignment horizontal="center" vertical="center"/>
      <protection locked="0"/>
    </xf>
    <xf numFmtId="0" fontId="6" fillId="4" borderId="2" xfId="0" applyFont="1" applyFill="1" applyBorder="1" applyAlignment="1" applyProtection="1">
      <alignment horizontal="center" vertical="center" wrapText="1"/>
      <protection locked="0"/>
    </xf>
    <xf numFmtId="165" fontId="6" fillId="0" borderId="2" xfId="0" applyNumberFormat="1" applyFont="1" applyBorder="1" applyAlignment="1">
      <alignment horizontal="right" vertical="center" wrapText="1"/>
    </xf>
    <xf numFmtId="0" fontId="7" fillId="2" borderId="12" xfId="0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7" fillId="2" borderId="13" xfId="0" applyFont="1" applyFill="1" applyBorder="1" applyAlignment="1" applyProtection="1">
      <alignment horizontal="center" vertical="center" wrapText="1"/>
      <protection locked="0"/>
    </xf>
    <xf numFmtId="0" fontId="7" fillId="0" borderId="5" xfId="0" applyFont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0" fontId="7" fillId="0" borderId="22" xfId="0" applyFont="1" applyBorder="1" applyAlignment="1" applyProtection="1">
      <alignment horizontal="center" vertical="center" wrapText="1"/>
      <protection locked="0"/>
    </xf>
    <xf numFmtId="0" fontId="6" fillId="2" borderId="7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165" fontId="6" fillId="0" borderId="2" xfId="1" applyFont="1" applyFill="1" applyBorder="1" applyAlignment="1" applyProtection="1">
      <alignment horizontal="right" vertical="center" wrapText="1"/>
      <protection locked="0"/>
    </xf>
    <xf numFmtId="165" fontId="6" fillId="4" borderId="2" xfId="1" applyFont="1" applyFill="1" applyBorder="1" applyAlignment="1" applyProtection="1">
      <alignment horizontal="right" vertical="center" wrapText="1"/>
      <protection locked="0"/>
    </xf>
    <xf numFmtId="0" fontId="6" fillId="0" borderId="2" xfId="0" applyFont="1" applyBorder="1" applyAlignment="1">
      <alignment horizontal="left" vertical="center" wrapText="1"/>
    </xf>
    <xf numFmtId="0" fontId="6" fillId="3" borderId="2" xfId="0" applyFont="1" applyFill="1" applyBorder="1" applyAlignment="1" applyProtection="1">
      <alignment horizontal="left" vertical="center" wrapText="1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159361</xdr:colOff>
      <xdr:row>1</xdr:row>
      <xdr:rowOff>171450</xdr:rowOff>
    </xdr:from>
    <xdr:to>
      <xdr:col>1</xdr:col>
      <xdr:colOff>1024531</xdr:colOff>
      <xdr:row>3</xdr:row>
      <xdr:rowOff>82550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661" y="266700"/>
          <a:ext cx="865170" cy="450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216511</xdr:colOff>
      <xdr:row>1</xdr:row>
      <xdr:rowOff>171450</xdr:rowOff>
    </xdr:from>
    <xdr:to>
      <xdr:col>11</xdr:col>
      <xdr:colOff>1081681</xdr:colOff>
      <xdr:row>3</xdr:row>
      <xdr:rowOff>82550</xdr:rowOff>
    </xdr:to>
    <xdr:pic>
      <xdr:nvPicPr>
        <xdr:cNvPr id="5" name="Imagen 1">
          <a:extLst>
            <a:ext uri="{FF2B5EF4-FFF2-40B4-BE49-F238E27FC236}">
              <a16:creationId xmlns:a16="http://schemas.microsoft.com/office/drawing/2014/main" id="{AD85ADE9-C1EC-4A62-9BC0-B5304302D7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87661" y="266700"/>
          <a:ext cx="865170" cy="450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1"/>
  <sheetViews>
    <sheetView tabSelected="1" topLeftCell="A46" zoomScale="110" zoomScaleNormal="110" workbookViewId="0">
      <pane xSplit="1" topLeftCell="B1" activePane="topRight" state="frozen"/>
      <selection pane="topRight" activeCell="K62" sqref="K62"/>
    </sheetView>
  </sheetViews>
  <sheetFormatPr baseColWidth="10" defaultColWidth="11.42578125" defaultRowHeight="15" x14ac:dyDescent="0.25"/>
  <cols>
    <col min="1" max="1" width="1.7109375" customWidth="1"/>
    <col min="2" max="2" width="27.140625" customWidth="1"/>
    <col min="3" max="3" width="10.140625" customWidth="1"/>
    <col min="4" max="4" width="24.42578125" customWidth="1"/>
    <col min="5" max="5" width="18" customWidth="1"/>
    <col min="6" max="6" width="16.85546875" bestFit="1" customWidth="1"/>
    <col min="7" max="7" width="14" customWidth="1"/>
    <col min="8" max="10" width="14.42578125" customWidth="1"/>
    <col min="11" max="11" width="15.28515625" customWidth="1"/>
    <col min="12" max="12" width="17" bestFit="1" customWidth="1"/>
    <col min="13" max="13" width="1.5703125" customWidth="1"/>
    <col min="14" max="14" width="0" hidden="1" customWidth="1"/>
    <col min="15" max="15" width="15.5703125" bestFit="1" customWidth="1"/>
  </cols>
  <sheetData>
    <row r="1" spans="1:15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2"/>
    </row>
    <row r="2" spans="1:15" ht="26.25" x14ac:dyDescent="0.25">
      <c r="A2" s="1"/>
      <c r="B2" s="54" t="s">
        <v>41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2"/>
    </row>
    <row r="3" spans="1:15" ht="15.75" x14ac:dyDescent="0.25">
      <c r="A3" s="1"/>
      <c r="B3" s="55" t="s">
        <v>0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2"/>
    </row>
    <row r="4" spans="1:15" ht="15.75" x14ac:dyDescent="0.25">
      <c r="A4" s="1"/>
      <c r="B4" s="56" t="s">
        <v>72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2"/>
      <c r="O4" s="36"/>
    </row>
    <row r="5" spans="1:15" ht="15.75" x14ac:dyDescent="0.25">
      <c r="A5" s="1"/>
      <c r="B5" s="61" t="s">
        <v>33</v>
      </c>
      <c r="C5" s="61" t="s">
        <v>40</v>
      </c>
      <c r="D5" s="61" t="s">
        <v>1</v>
      </c>
      <c r="E5" s="61" t="s">
        <v>2</v>
      </c>
      <c r="F5" s="57" t="s">
        <v>3</v>
      </c>
      <c r="G5" s="57" t="s">
        <v>4</v>
      </c>
      <c r="H5" s="57"/>
      <c r="I5" s="57"/>
      <c r="J5" s="57" t="s">
        <v>5</v>
      </c>
      <c r="K5" s="57" t="s">
        <v>6</v>
      </c>
      <c r="L5" s="58" t="s">
        <v>7</v>
      </c>
      <c r="M5" s="2"/>
    </row>
    <row r="6" spans="1:15" x14ac:dyDescent="0.25">
      <c r="A6" s="1"/>
      <c r="B6" s="61"/>
      <c r="C6" s="61"/>
      <c r="D6" s="61"/>
      <c r="E6" s="61"/>
      <c r="F6" s="57"/>
      <c r="G6" s="59" t="s">
        <v>8</v>
      </c>
      <c r="H6" s="59" t="s">
        <v>9</v>
      </c>
      <c r="I6" s="59" t="s">
        <v>10</v>
      </c>
      <c r="J6" s="57"/>
      <c r="K6" s="57"/>
      <c r="L6" s="58"/>
      <c r="M6" s="2"/>
    </row>
    <row r="7" spans="1:15" x14ac:dyDescent="0.25">
      <c r="A7" s="1"/>
      <c r="B7" s="61"/>
      <c r="C7" s="61"/>
      <c r="D7" s="61"/>
      <c r="E7" s="61"/>
      <c r="F7" s="57"/>
      <c r="G7" s="60"/>
      <c r="H7" s="60"/>
      <c r="I7" s="60"/>
      <c r="J7" s="57"/>
      <c r="K7" s="57"/>
      <c r="L7" s="58"/>
      <c r="M7" s="2"/>
    </row>
    <row r="8" spans="1:15" ht="15.75" x14ac:dyDescent="0.25">
      <c r="A8" s="1"/>
      <c r="B8" s="70" t="s">
        <v>34</v>
      </c>
      <c r="C8" s="64"/>
      <c r="D8" s="64"/>
      <c r="E8" s="64"/>
      <c r="F8" s="64"/>
      <c r="G8" s="64"/>
      <c r="H8" s="64"/>
      <c r="I8" s="64"/>
      <c r="J8" s="64"/>
      <c r="K8" s="64"/>
      <c r="L8" s="65"/>
      <c r="M8" s="2"/>
    </row>
    <row r="9" spans="1:15" ht="63" x14ac:dyDescent="0.25">
      <c r="A9" s="42"/>
      <c r="B9" s="43" t="s">
        <v>48</v>
      </c>
      <c r="C9" s="44" t="s">
        <v>12</v>
      </c>
      <c r="D9" s="43" t="s">
        <v>53</v>
      </c>
      <c r="E9" s="43" t="s">
        <v>14</v>
      </c>
      <c r="F9" s="4">
        <v>55000</v>
      </c>
      <c r="G9" s="4">
        <v>1578.5</v>
      </c>
      <c r="H9" s="4">
        <v>12852.74</v>
      </c>
      <c r="I9" s="5">
        <v>1672</v>
      </c>
      <c r="J9" s="5">
        <v>0</v>
      </c>
      <c r="K9" s="5">
        <v>16103.24</v>
      </c>
      <c r="L9" s="45">
        <f>F9-K9</f>
        <v>38896.76</v>
      </c>
    </row>
    <row r="10" spans="1:15" ht="47.25" x14ac:dyDescent="0.25">
      <c r="A10" s="42"/>
      <c r="B10" s="43" t="s">
        <v>47</v>
      </c>
      <c r="C10" s="44" t="s">
        <v>12</v>
      </c>
      <c r="D10" s="43" t="s">
        <v>69</v>
      </c>
      <c r="E10" s="43" t="s">
        <v>13</v>
      </c>
      <c r="F10" s="4">
        <v>20000</v>
      </c>
      <c r="G10" s="4">
        <v>574</v>
      </c>
      <c r="H10" s="4">
        <v>2948.04</v>
      </c>
      <c r="I10" s="5">
        <v>608</v>
      </c>
      <c r="J10" s="5">
        <v>0</v>
      </c>
      <c r="K10" s="5">
        <v>4130.04</v>
      </c>
      <c r="L10" s="45">
        <f>F10-K10</f>
        <v>15869.96</v>
      </c>
    </row>
    <row r="11" spans="1:15" ht="31.5" x14ac:dyDescent="0.25">
      <c r="A11" s="42"/>
      <c r="B11" s="43" t="s">
        <v>68</v>
      </c>
      <c r="C11" s="44" t="s">
        <v>12</v>
      </c>
      <c r="D11" s="43" t="s">
        <v>70</v>
      </c>
      <c r="E11" s="43" t="s">
        <v>13</v>
      </c>
      <c r="F11" s="4">
        <v>5000</v>
      </c>
      <c r="G11" s="4">
        <v>143.5</v>
      </c>
      <c r="H11" s="4">
        <v>705.67</v>
      </c>
      <c r="I11" s="5">
        <v>152</v>
      </c>
      <c r="J11" s="5">
        <v>0</v>
      </c>
      <c r="K11" s="5">
        <v>1001.17</v>
      </c>
      <c r="L11" s="45">
        <f>F11-K11</f>
        <v>3998.83</v>
      </c>
    </row>
    <row r="12" spans="1:15" ht="16.5" thickBot="1" x14ac:dyDescent="0.3">
      <c r="A12" s="1"/>
      <c r="B12" s="66"/>
      <c r="C12" s="67"/>
      <c r="D12" s="67"/>
      <c r="E12" s="67"/>
      <c r="F12" s="24">
        <f t="shared" ref="F12:K12" si="0">SUM(F9:F11)</f>
        <v>80000</v>
      </c>
      <c r="G12" s="17">
        <f t="shared" si="0"/>
        <v>2296</v>
      </c>
      <c r="H12" s="17">
        <f t="shared" si="0"/>
        <v>16506.449999999997</v>
      </c>
      <c r="I12" s="18">
        <f t="shared" si="0"/>
        <v>2432</v>
      </c>
      <c r="J12" s="18">
        <f t="shared" si="0"/>
        <v>0</v>
      </c>
      <c r="K12" s="19">
        <f t="shared" si="0"/>
        <v>21234.449999999997</v>
      </c>
      <c r="L12" s="20">
        <f>L11+L9+L10</f>
        <v>58765.55</v>
      </c>
      <c r="M12" s="2"/>
      <c r="N12" s="23"/>
    </row>
    <row r="13" spans="1:15" ht="15.75" x14ac:dyDescent="0.25">
      <c r="A13" s="1"/>
      <c r="B13" s="62" t="s">
        <v>0</v>
      </c>
      <c r="C13" s="63"/>
      <c r="D13" s="63"/>
      <c r="E13" s="63"/>
      <c r="F13" s="64"/>
      <c r="G13" s="64"/>
      <c r="H13" s="64"/>
      <c r="I13" s="64"/>
      <c r="J13" s="64"/>
      <c r="K13" s="64"/>
      <c r="L13" s="65"/>
      <c r="M13" s="2"/>
    </row>
    <row r="14" spans="1:15" ht="31.5" x14ac:dyDescent="0.25">
      <c r="A14" s="42"/>
      <c r="B14" s="43" t="s">
        <v>49</v>
      </c>
      <c r="C14" s="44" t="s">
        <v>12</v>
      </c>
      <c r="D14" s="43" t="s">
        <v>64</v>
      </c>
      <c r="E14" s="43" t="s">
        <v>13</v>
      </c>
      <c r="F14" s="4">
        <v>23000</v>
      </c>
      <c r="G14" s="4">
        <v>660.1</v>
      </c>
      <c r="H14" s="4">
        <v>3841.89</v>
      </c>
      <c r="I14" s="5">
        <v>699.2</v>
      </c>
      <c r="J14" s="5">
        <v>0</v>
      </c>
      <c r="K14" s="5">
        <v>5201.1899999999996</v>
      </c>
      <c r="L14" s="45">
        <f>F14-K14</f>
        <v>17798.810000000001</v>
      </c>
    </row>
    <row r="15" spans="1:15" ht="32.25" thickBot="1" x14ac:dyDescent="0.3">
      <c r="A15" s="42"/>
      <c r="B15" s="43" t="s">
        <v>50</v>
      </c>
      <c r="C15" s="44" t="s">
        <v>12</v>
      </c>
      <c r="D15" s="43" t="s">
        <v>58</v>
      </c>
      <c r="E15" s="43" t="s">
        <v>13</v>
      </c>
      <c r="F15" s="6">
        <v>8000</v>
      </c>
      <c r="G15" s="6">
        <v>229.6</v>
      </c>
      <c r="H15" s="6">
        <v>1129.08</v>
      </c>
      <c r="I15" s="7">
        <v>243.2</v>
      </c>
      <c r="J15" s="7">
        <v>0</v>
      </c>
      <c r="K15" s="5">
        <v>1601.88</v>
      </c>
      <c r="L15" s="46">
        <f t="shared" ref="L15" si="1">F15-K15</f>
        <v>6398.12</v>
      </c>
    </row>
    <row r="16" spans="1:15" ht="16.5" thickBot="1" x14ac:dyDescent="0.3">
      <c r="A16" s="1"/>
      <c r="B16" s="66"/>
      <c r="C16" s="67"/>
      <c r="D16" s="67"/>
      <c r="E16" s="67"/>
      <c r="F16" s="8">
        <f t="shared" ref="F16:L16" si="2">SUM(F14:F15)</f>
        <v>31000</v>
      </c>
      <c r="G16" s="9">
        <f t="shared" si="2"/>
        <v>889.7</v>
      </c>
      <c r="H16" s="9">
        <f t="shared" si="2"/>
        <v>4970.9699999999993</v>
      </c>
      <c r="I16" s="10">
        <f t="shared" si="2"/>
        <v>942.40000000000009</v>
      </c>
      <c r="J16" s="10">
        <f t="shared" si="2"/>
        <v>0</v>
      </c>
      <c r="K16" s="11">
        <f t="shared" si="2"/>
        <v>6803.07</v>
      </c>
      <c r="L16" s="12">
        <f t="shared" si="2"/>
        <v>24196.93</v>
      </c>
      <c r="M16" s="2"/>
    </row>
    <row r="17" spans="1:14" ht="15.75" x14ac:dyDescent="0.25">
      <c r="A17" s="1"/>
      <c r="B17" s="71" t="s">
        <v>43</v>
      </c>
      <c r="C17" s="72"/>
      <c r="D17" s="72"/>
      <c r="E17" s="72"/>
      <c r="F17" s="73"/>
      <c r="G17" s="73"/>
      <c r="H17" s="73"/>
      <c r="I17" s="73"/>
      <c r="J17" s="73"/>
      <c r="K17" s="73"/>
      <c r="L17" s="74"/>
      <c r="M17" s="2"/>
    </row>
    <row r="18" spans="1:14" ht="47.25" x14ac:dyDescent="0.25">
      <c r="A18" s="42"/>
      <c r="B18" s="52" t="s">
        <v>16</v>
      </c>
      <c r="C18" s="53" t="s">
        <v>11</v>
      </c>
      <c r="D18" s="52" t="s">
        <v>57</v>
      </c>
      <c r="E18" s="52" t="s">
        <v>13</v>
      </c>
      <c r="F18" s="6">
        <v>20000</v>
      </c>
      <c r="G18" s="6">
        <v>574</v>
      </c>
      <c r="H18" s="6">
        <v>3044.03</v>
      </c>
      <c r="I18" s="7">
        <v>608</v>
      </c>
      <c r="J18" s="7">
        <v>0</v>
      </c>
      <c r="K18" s="7">
        <v>4226.03</v>
      </c>
      <c r="L18" s="46">
        <f>F18-K18</f>
        <v>15773.970000000001</v>
      </c>
    </row>
    <row r="19" spans="1:14" ht="15.75" x14ac:dyDescent="0.25">
      <c r="A19" s="1"/>
      <c r="B19" s="75"/>
      <c r="C19" s="75"/>
      <c r="D19" s="75"/>
      <c r="E19" s="75"/>
      <c r="F19" s="14">
        <f t="shared" ref="F19:L19" si="3">SUM(F18:F18)</f>
        <v>20000</v>
      </c>
      <c r="G19" s="14">
        <f t="shared" si="3"/>
        <v>574</v>
      </c>
      <c r="H19" s="14">
        <f t="shared" si="3"/>
        <v>3044.03</v>
      </c>
      <c r="I19" s="40">
        <f t="shared" si="3"/>
        <v>608</v>
      </c>
      <c r="J19" s="40">
        <f t="shared" si="3"/>
        <v>0</v>
      </c>
      <c r="K19" s="40">
        <f t="shared" si="3"/>
        <v>4226.03</v>
      </c>
      <c r="L19" s="15">
        <f t="shared" si="3"/>
        <v>15773.970000000001</v>
      </c>
      <c r="M19" s="2"/>
    </row>
    <row r="20" spans="1:14" ht="15.75" x14ac:dyDescent="0.25">
      <c r="A20" s="1"/>
      <c r="B20" s="62" t="s">
        <v>35</v>
      </c>
      <c r="C20" s="63"/>
      <c r="D20" s="63"/>
      <c r="E20" s="64"/>
      <c r="F20" s="64"/>
      <c r="G20" s="64"/>
      <c r="H20" s="64"/>
      <c r="I20" s="64"/>
      <c r="J20" s="64"/>
      <c r="K20" s="64"/>
      <c r="L20" s="65"/>
      <c r="M20" s="2"/>
    </row>
    <row r="21" spans="1:14" ht="48" thickBot="1" x14ac:dyDescent="0.3">
      <c r="A21" s="42"/>
      <c r="B21" s="47" t="s">
        <v>17</v>
      </c>
      <c r="C21" s="44" t="s">
        <v>11</v>
      </c>
      <c r="D21" s="47" t="s">
        <v>57</v>
      </c>
      <c r="E21" s="43" t="s">
        <v>14</v>
      </c>
      <c r="F21" s="6">
        <v>25000</v>
      </c>
      <c r="G21" s="4">
        <f t="shared" ref="G21" si="4">+F21*0.0287</f>
        <v>717.5</v>
      </c>
      <c r="H21" s="6">
        <v>4220.1499999999996</v>
      </c>
      <c r="I21" s="7">
        <v>760</v>
      </c>
      <c r="J21" s="7">
        <v>0</v>
      </c>
      <c r="K21" s="7">
        <v>5697.65</v>
      </c>
      <c r="L21" s="46">
        <f>F21-K21</f>
        <v>19302.349999999999</v>
      </c>
    </row>
    <row r="22" spans="1:14" ht="16.5" thickBot="1" x14ac:dyDescent="0.3">
      <c r="A22" s="1"/>
      <c r="B22" s="66"/>
      <c r="C22" s="67"/>
      <c r="D22" s="67"/>
      <c r="E22" s="67"/>
      <c r="F22" s="8">
        <f t="shared" ref="F22:L22" si="5">SUM(F21:F21)</f>
        <v>25000</v>
      </c>
      <c r="G22" s="9">
        <f t="shared" si="5"/>
        <v>717.5</v>
      </c>
      <c r="H22" s="9">
        <f t="shared" si="5"/>
        <v>4220.1499999999996</v>
      </c>
      <c r="I22" s="10">
        <f t="shared" si="5"/>
        <v>760</v>
      </c>
      <c r="J22" s="10">
        <f t="shared" si="5"/>
        <v>0</v>
      </c>
      <c r="K22" s="11">
        <f t="shared" si="5"/>
        <v>5697.65</v>
      </c>
      <c r="L22" s="12">
        <f t="shared" si="5"/>
        <v>19302.349999999999</v>
      </c>
      <c r="M22" s="2"/>
    </row>
    <row r="23" spans="1:14" ht="15.75" x14ac:dyDescent="0.25">
      <c r="A23" s="1"/>
      <c r="B23" s="62" t="s">
        <v>18</v>
      </c>
      <c r="C23" s="63"/>
      <c r="D23" s="63"/>
      <c r="E23" s="63"/>
      <c r="F23" s="64"/>
      <c r="G23" s="64"/>
      <c r="H23" s="64"/>
      <c r="I23" s="64"/>
      <c r="J23" s="64"/>
      <c r="K23" s="64"/>
      <c r="L23" s="65"/>
      <c r="M23" s="2"/>
    </row>
    <row r="24" spans="1:14" ht="47.25" x14ac:dyDescent="0.25">
      <c r="A24" s="42"/>
      <c r="B24" s="47" t="s">
        <v>44</v>
      </c>
      <c r="C24" s="44" t="s">
        <v>11</v>
      </c>
      <c r="D24" s="51" t="s">
        <v>54</v>
      </c>
      <c r="E24" s="43" t="s">
        <v>13</v>
      </c>
      <c r="F24" s="4">
        <v>45000</v>
      </c>
      <c r="G24" s="4">
        <v>1281.5</v>
      </c>
      <c r="H24" s="4">
        <v>8604.7900000000009</v>
      </c>
      <c r="I24" s="5">
        <v>1368</v>
      </c>
      <c r="J24" s="5">
        <v>0</v>
      </c>
      <c r="K24" s="5">
        <v>11264.29</v>
      </c>
      <c r="L24" s="45">
        <f t="shared" ref="L24" si="6">F24-K24</f>
        <v>33735.71</v>
      </c>
    </row>
    <row r="25" spans="1:14" ht="31.5" x14ac:dyDescent="0.25">
      <c r="A25" s="42"/>
      <c r="B25" s="47" t="s">
        <v>42</v>
      </c>
      <c r="C25" s="44" t="s">
        <v>11</v>
      </c>
      <c r="D25" s="47" t="s">
        <v>55</v>
      </c>
      <c r="E25" s="47" t="s">
        <v>13</v>
      </c>
      <c r="F25" s="4">
        <v>10000</v>
      </c>
      <c r="G25" s="4">
        <v>287</v>
      </c>
      <c r="H25" s="4">
        <v>1411.5</v>
      </c>
      <c r="I25" s="5">
        <v>304</v>
      </c>
      <c r="J25" s="5">
        <v>0</v>
      </c>
      <c r="K25" s="5">
        <v>2002.35</v>
      </c>
      <c r="L25" s="45">
        <f>F25-K25</f>
        <v>7997.65</v>
      </c>
    </row>
    <row r="26" spans="1:14" ht="23.25" customHeight="1" x14ac:dyDescent="0.25">
      <c r="A26" s="42"/>
      <c r="B26" s="47" t="s">
        <v>66</v>
      </c>
      <c r="C26" s="44" t="s">
        <v>12</v>
      </c>
      <c r="D26" s="43" t="s">
        <v>67</v>
      </c>
      <c r="E26" s="43" t="s">
        <v>13</v>
      </c>
      <c r="F26" s="4">
        <v>8000</v>
      </c>
      <c r="G26" s="4">
        <v>229.6</v>
      </c>
      <c r="H26" s="4">
        <v>1129.08</v>
      </c>
      <c r="I26" s="5">
        <v>243.2</v>
      </c>
      <c r="J26" s="5">
        <f>SUM(J24:J25)</f>
        <v>0</v>
      </c>
      <c r="K26" s="5">
        <v>1601.88</v>
      </c>
      <c r="L26" s="45">
        <f>F26-K26</f>
        <v>6398.12</v>
      </c>
    </row>
    <row r="27" spans="1:14" ht="16.5" thickBot="1" x14ac:dyDescent="0.3">
      <c r="A27" s="1"/>
      <c r="B27" s="66" t="s">
        <v>32</v>
      </c>
      <c r="C27" s="67"/>
      <c r="D27" s="67"/>
      <c r="E27" s="67"/>
      <c r="F27" s="41">
        <f>SUM(F24:F26)</f>
        <v>63000</v>
      </c>
      <c r="G27" s="19">
        <f>SUM(G24:G26)</f>
        <v>1798.1</v>
      </c>
      <c r="H27" s="19">
        <f>SUM(H24:H26)</f>
        <v>11145.37</v>
      </c>
      <c r="I27" s="19">
        <f>SUM(I24:I26)</f>
        <v>1915.2</v>
      </c>
      <c r="J27" s="19">
        <f>SUM(J25:J26)</f>
        <v>0</v>
      </c>
      <c r="K27" s="19">
        <f>SUM(K24:K26)</f>
        <v>14868.52</v>
      </c>
      <c r="L27" s="20">
        <f>SUM(L24:L26)</f>
        <v>48131.48</v>
      </c>
      <c r="M27" s="2"/>
      <c r="N27" s="22"/>
    </row>
    <row r="28" spans="1:14" ht="15.75" x14ac:dyDescent="0.25">
      <c r="A28" s="1"/>
      <c r="B28" s="62" t="s">
        <v>36</v>
      </c>
      <c r="C28" s="63"/>
      <c r="D28" s="63"/>
      <c r="E28" s="63"/>
      <c r="F28" s="68"/>
      <c r="G28" s="68"/>
      <c r="H28" s="68"/>
      <c r="I28" s="68"/>
      <c r="J28" s="68"/>
      <c r="K28" s="68"/>
      <c r="L28" s="69"/>
      <c r="M28" s="2"/>
    </row>
    <row r="29" spans="1:14" ht="47.25" x14ac:dyDescent="0.25">
      <c r="A29" s="42"/>
      <c r="B29" s="43" t="s">
        <v>46</v>
      </c>
      <c r="C29" s="44" t="s">
        <v>11</v>
      </c>
      <c r="D29" s="51" t="s">
        <v>59</v>
      </c>
      <c r="E29" s="43" t="s">
        <v>13</v>
      </c>
      <c r="F29" s="4">
        <v>37000</v>
      </c>
      <c r="G29" s="4">
        <v>1061.9000000000001</v>
      </c>
      <c r="H29" s="4">
        <v>7475.71</v>
      </c>
      <c r="I29" s="5">
        <v>1124.8</v>
      </c>
      <c r="J29" s="5">
        <v>0</v>
      </c>
      <c r="K29" s="5">
        <v>9662.41</v>
      </c>
      <c r="L29" s="45">
        <f>F29-K29</f>
        <v>27337.59</v>
      </c>
    </row>
    <row r="30" spans="1:14" ht="31.5" x14ac:dyDescent="0.25">
      <c r="A30" s="42"/>
      <c r="B30" s="43" t="s">
        <v>45</v>
      </c>
      <c r="C30" s="44" t="s">
        <v>11</v>
      </c>
      <c r="D30" s="43" t="s">
        <v>56</v>
      </c>
      <c r="E30" s="43" t="s">
        <v>13</v>
      </c>
      <c r="F30" s="4">
        <v>8000</v>
      </c>
      <c r="G30" s="4">
        <v>229.6</v>
      </c>
      <c r="H30" s="4">
        <v>1129.08</v>
      </c>
      <c r="I30" s="5">
        <v>243.2</v>
      </c>
      <c r="J30" s="5">
        <v>0</v>
      </c>
      <c r="K30" s="5">
        <v>1601.88</v>
      </c>
      <c r="L30" s="45">
        <f>F30-K30</f>
        <v>6398.12</v>
      </c>
    </row>
    <row r="31" spans="1:14" ht="15.75" x14ac:dyDescent="0.25">
      <c r="A31" s="42"/>
      <c r="B31" s="48"/>
      <c r="C31" s="49"/>
      <c r="D31" s="50"/>
      <c r="E31" s="50"/>
      <c r="F31" s="14">
        <f t="shared" ref="F31:L31" si="7">SUM(F29:F30)</f>
        <v>45000</v>
      </c>
      <c r="G31" s="14">
        <f t="shared" si="7"/>
        <v>1291.5</v>
      </c>
      <c r="H31" s="14">
        <f t="shared" si="7"/>
        <v>8604.7900000000009</v>
      </c>
      <c r="I31" s="40">
        <f t="shared" si="7"/>
        <v>1368</v>
      </c>
      <c r="J31" s="40">
        <f t="shared" si="7"/>
        <v>0</v>
      </c>
      <c r="K31" s="40">
        <f t="shared" si="7"/>
        <v>11264.29</v>
      </c>
      <c r="L31" s="15">
        <f t="shared" si="7"/>
        <v>33735.71</v>
      </c>
    </row>
    <row r="32" spans="1:14" ht="15.75" x14ac:dyDescent="0.25">
      <c r="A32" s="1"/>
      <c r="B32" s="70" t="s">
        <v>37</v>
      </c>
      <c r="C32" s="64"/>
      <c r="D32" s="64"/>
      <c r="E32" s="64"/>
      <c r="F32" s="64"/>
      <c r="G32" s="64"/>
      <c r="H32" s="64"/>
      <c r="I32" s="64"/>
      <c r="J32" s="64"/>
      <c r="K32" s="64"/>
      <c r="L32" s="65"/>
      <c r="M32" s="2"/>
    </row>
    <row r="33" spans="1:15" ht="47.25" x14ac:dyDescent="0.25">
      <c r="A33" s="42"/>
      <c r="B33" s="47" t="s">
        <v>19</v>
      </c>
      <c r="C33" s="44" t="s">
        <v>11</v>
      </c>
      <c r="D33" s="47" t="s">
        <v>60</v>
      </c>
      <c r="E33" s="43" t="s">
        <v>14</v>
      </c>
      <c r="F33" s="4">
        <v>30000</v>
      </c>
      <c r="G33" s="4">
        <v>861</v>
      </c>
      <c r="H33" s="4">
        <v>5546.87</v>
      </c>
      <c r="I33" s="5">
        <v>912</v>
      </c>
      <c r="J33" s="5">
        <v>0</v>
      </c>
      <c r="K33" s="5">
        <v>7319.87</v>
      </c>
      <c r="L33" s="45">
        <f>F33-K33</f>
        <v>22680.13</v>
      </c>
    </row>
    <row r="34" spans="1:15" ht="47.25" x14ac:dyDescent="0.25">
      <c r="A34" s="42"/>
      <c r="B34" s="43" t="s">
        <v>20</v>
      </c>
      <c r="C34" s="44" t="s">
        <v>12</v>
      </c>
      <c r="D34" s="47" t="s">
        <v>60</v>
      </c>
      <c r="E34" s="43" t="s">
        <v>14</v>
      </c>
      <c r="F34" s="4">
        <v>10000</v>
      </c>
      <c r="G34" s="4">
        <v>287</v>
      </c>
      <c r="H34" s="4">
        <v>0</v>
      </c>
      <c r="I34" s="5">
        <v>304</v>
      </c>
      <c r="J34" s="5">
        <v>0</v>
      </c>
      <c r="K34" s="5">
        <v>591</v>
      </c>
      <c r="L34" s="45">
        <f>F34-K34</f>
        <v>9409</v>
      </c>
    </row>
    <row r="35" spans="1:15" ht="16.5" thickBot="1" x14ac:dyDescent="0.3">
      <c r="A35" s="1"/>
      <c r="B35" s="66"/>
      <c r="C35" s="67"/>
      <c r="D35" s="67"/>
      <c r="E35" s="67"/>
      <c r="F35" s="32">
        <f t="shared" ref="F35:L35" si="8">SUM(F33:F34)</f>
        <v>40000</v>
      </c>
      <c r="G35" s="33">
        <f t="shared" si="8"/>
        <v>1148</v>
      </c>
      <c r="H35" s="33">
        <f t="shared" si="8"/>
        <v>5546.87</v>
      </c>
      <c r="I35" s="18">
        <f t="shared" si="8"/>
        <v>1216</v>
      </c>
      <c r="J35" s="18">
        <f t="shared" si="8"/>
        <v>0</v>
      </c>
      <c r="K35" s="19">
        <f t="shared" si="8"/>
        <v>7910.87</v>
      </c>
      <c r="L35" s="20">
        <f t="shared" si="8"/>
        <v>32089.13</v>
      </c>
      <c r="M35" s="2"/>
      <c r="N35" s="23"/>
    </row>
    <row r="36" spans="1:15" ht="15.75" x14ac:dyDescent="0.25">
      <c r="A36" s="1"/>
      <c r="B36" s="70" t="s">
        <v>21</v>
      </c>
      <c r="C36" s="64"/>
      <c r="D36" s="64"/>
      <c r="E36" s="64"/>
      <c r="F36" s="64"/>
      <c r="G36" s="64"/>
      <c r="H36" s="64"/>
      <c r="I36" s="64"/>
      <c r="J36" s="64"/>
      <c r="K36" s="64"/>
      <c r="L36" s="65"/>
      <c r="M36" s="2"/>
    </row>
    <row r="37" spans="1:15" ht="31.5" x14ac:dyDescent="0.25">
      <c r="A37" s="42"/>
      <c r="B37" s="43" t="s">
        <v>51</v>
      </c>
      <c r="C37" s="44" t="s">
        <v>11</v>
      </c>
      <c r="D37" s="43" t="s">
        <v>61</v>
      </c>
      <c r="E37" s="43" t="s">
        <v>13</v>
      </c>
      <c r="F37" s="4">
        <v>20000</v>
      </c>
      <c r="G37" s="4">
        <v>574</v>
      </c>
      <c r="H37" s="4">
        <v>3279.25</v>
      </c>
      <c r="I37" s="5">
        <v>608</v>
      </c>
      <c r="J37" s="5">
        <v>0</v>
      </c>
      <c r="K37" s="5">
        <v>4461.25</v>
      </c>
      <c r="L37" s="45">
        <f t="shared" ref="L37" si="9">F37-K37</f>
        <v>15538.75</v>
      </c>
    </row>
    <row r="38" spans="1:15" ht="32.25" thickBot="1" x14ac:dyDescent="0.3">
      <c r="A38" s="42"/>
      <c r="B38" s="43" t="s">
        <v>52</v>
      </c>
      <c r="C38" s="44" t="s">
        <v>12</v>
      </c>
      <c r="D38" s="43" t="s">
        <v>62</v>
      </c>
      <c r="E38" s="43" t="s">
        <v>13</v>
      </c>
      <c r="F38" s="4">
        <v>10000</v>
      </c>
      <c r="G38" s="4">
        <v>287</v>
      </c>
      <c r="H38" s="4">
        <v>1411.35</v>
      </c>
      <c r="I38" s="5">
        <v>304</v>
      </c>
      <c r="J38" s="5">
        <v>2002.35</v>
      </c>
      <c r="K38" s="5">
        <v>2002.35</v>
      </c>
      <c r="L38" s="45">
        <f>F38-K38</f>
        <v>7997.65</v>
      </c>
    </row>
    <row r="39" spans="1:15" ht="29.25" customHeight="1" thickBot="1" x14ac:dyDescent="0.3">
      <c r="A39" s="1"/>
      <c r="B39" s="66"/>
      <c r="C39" s="67"/>
      <c r="D39" s="67"/>
      <c r="E39" s="67"/>
      <c r="F39" s="8">
        <f t="shared" ref="F39:L39" si="10">SUM(F37:F38)</f>
        <v>30000</v>
      </c>
      <c r="G39" s="9">
        <f t="shared" si="10"/>
        <v>861</v>
      </c>
      <c r="H39" s="9">
        <f t="shared" si="10"/>
        <v>4690.6000000000004</v>
      </c>
      <c r="I39" s="10">
        <f t="shared" si="10"/>
        <v>912</v>
      </c>
      <c r="J39" s="10">
        <f t="shared" si="10"/>
        <v>2002.35</v>
      </c>
      <c r="K39" s="11">
        <f t="shared" si="10"/>
        <v>6463.6</v>
      </c>
      <c r="L39" s="12">
        <f t="shared" si="10"/>
        <v>23536.400000000001</v>
      </c>
      <c r="M39" s="2"/>
      <c r="N39" s="23"/>
      <c r="O39" s="22"/>
    </row>
    <row r="40" spans="1:15" ht="15.75" x14ac:dyDescent="0.25">
      <c r="A40" s="1"/>
      <c r="B40" s="70" t="s">
        <v>38</v>
      </c>
      <c r="C40" s="64"/>
      <c r="D40" s="64"/>
      <c r="E40" s="64"/>
      <c r="F40" s="64"/>
      <c r="G40" s="64"/>
      <c r="H40" s="64"/>
      <c r="I40" s="64"/>
      <c r="J40" s="64"/>
      <c r="K40" s="64"/>
      <c r="L40" s="65"/>
      <c r="M40" s="2"/>
    </row>
    <row r="41" spans="1:15" ht="48" thickBot="1" x14ac:dyDescent="0.3">
      <c r="A41" s="42"/>
      <c r="B41" s="43" t="s">
        <v>39</v>
      </c>
      <c r="C41" s="44" t="s">
        <v>12</v>
      </c>
      <c r="D41" s="43" t="s">
        <v>63</v>
      </c>
      <c r="E41" s="43" t="s">
        <v>13</v>
      </c>
      <c r="F41" s="4">
        <v>5000</v>
      </c>
      <c r="G41" s="4">
        <f>F41*0.0287</f>
        <v>143.5</v>
      </c>
      <c r="H41" s="4">
        <v>1176.1199999999999</v>
      </c>
      <c r="I41" s="5">
        <v>152</v>
      </c>
      <c r="J41" s="5">
        <v>0</v>
      </c>
      <c r="K41" s="5">
        <v>1471.62</v>
      </c>
      <c r="L41" s="45">
        <f t="shared" ref="L41" si="11">F41-K41</f>
        <v>3528.38</v>
      </c>
    </row>
    <row r="42" spans="1:15" ht="16.5" thickBot="1" x14ac:dyDescent="0.3">
      <c r="A42" s="1"/>
      <c r="B42" s="66"/>
      <c r="C42" s="67"/>
      <c r="D42" s="67"/>
      <c r="E42" s="67"/>
      <c r="F42" s="8">
        <f t="shared" ref="F42:L42" si="12">SUM(F41:F41)</f>
        <v>5000</v>
      </c>
      <c r="G42" s="9">
        <f t="shared" si="12"/>
        <v>143.5</v>
      </c>
      <c r="H42" s="9">
        <f t="shared" si="12"/>
        <v>1176.1199999999999</v>
      </c>
      <c r="I42" s="10">
        <f t="shared" si="12"/>
        <v>152</v>
      </c>
      <c r="J42" s="10">
        <f t="shared" si="12"/>
        <v>0</v>
      </c>
      <c r="K42" s="11">
        <f t="shared" si="12"/>
        <v>1471.62</v>
      </c>
      <c r="L42" s="12">
        <f t="shared" si="12"/>
        <v>3528.38</v>
      </c>
      <c r="M42" s="2"/>
      <c r="N42" s="23"/>
    </row>
    <row r="43" spans="1:15" ht="15.75" x14ac:dyDescent="0.25">
      <c r="A43" s="1"/>
      <c r="B43" s="70" t="s">
        <v>22</v>
      </c>
      <c r="C43" s="64"/>
      <c r="D43" s="64"/>
      <c r="E43" s="64"/>
      <c r="F43" s="64"/>
      <c r="G43" s="64"/>
      <c r="H43" s="64"/>
      <c r="I43" s="64"/>
      <c r="J43" s="64"/>
      <c r="K43" s="64"/>
      <c r="L43" s="65"/>
      <c r="M43" s="2"/>
    </row>
    <row r="44" spans="1:15" ht="31.5" customHeight="1" thickBot="1" x14ac:dyDescent="0.3">
      <c r="A44" s="42"/>
      <c r="B44" s="43" t="s">
        <v>65</v>
      </c>
      <c r="C44" s="44" t="s">
        <v>12</v>
      </c>
      <c r="D44" s="43" t="s">
        <v>58</v>
      </c>
      <c r="E44" s="43" t="s">
        <v>14</v>
      </c>
      <c r="F44" s="6">
        <v>10000</v>
      </c>
      <c r="G44" s="4">
        <v>287</v>
      </c>
      <c r="H44" s="6">
        <v>765.28</v>
      </c>
      <c r="I44" s="5">
        <v>304</v>
      </c>
      <c r="J44" s="7">
        <v>0</v>
      </c>
      <c r="K44" s="5">
        <v>1356.28</v>
      </c>
      <c r="L44" s="46">
        <f t="shared" ref="L44" si="13">F44-K44</f>
        <v>8643.7199999999993</v>
      </c>
    </row>
    <row r="45" spans="1:15" ht="16.5" thickBot="1" x14ac:dyDescent="0.3">
      <c r="A45" s="1"/>
      <c r="B45" s="90"/>
      <c r="C45" s="91"/>
      <c r="D45" s="91"/>
      <c r="E45" s="92"/>
      <c r="F45" s="8">
        <f t="shared" ref="F45:L45" si="14">SUM(F44:F44)</f>
        <v>10000</v>
      </c>
      <c r="G45" s="9">
        <f t="shared" si="14"/>
        <v>287</v>
      </c>
      <c r="H45" s="9">
        <f t="shared" si="14"/>
        <v>765.28</v>
      </c>
      <c r="I45" s="10">
        <f t="shared" si="14"/>
        <v>304</v>
      </c>
      <c r="J45" s="10">
        <f t="shared" si="14"/>
        <v>0</v>
      </c>
      <c r="K45" s="31">
        <f t="shared" si="14"/>
        <v>1356.28</v>
      </c>
      <c r="L45" s="12">
        <f t="shared" si="14"/>
        <v>8643.7199999999993</v>
      </c>
      <c r="M45" s="2"/>
    </row>
    <row r="46" spans="1:15" ht="15.75" x14ac:dyDescent="0.25">
      <c r="A46" s="1"/>
      <c r="B46" s="34"/>
      <c r="C46" s="35"/>
      <c r="D46" s="35"/>
      <c r="E46" s="35"/>
      <c r="F46" s="37"/>
      <c r="G46" s="37"/>
      <c r="H46" s="37"/>
      <c r="I46" s="38"/>
      <c r="J46" s="38"/>
      <c r="K46" s="38"/>
      <c r="L46" s="39"/>
      <c r="M46" s="2"/>
    </row>
    <row r="47" spans="1:15" ht="15.75" x14ac:dyDescent="0.25">
      <c r="A47" s="1"/>
      <c r="B47" s="87"/>
      <c r="C47" s="88"/>
      <c r="D47" s="88"/>
      <c r="E47" s="88"/>
      <c r="F47" s="88"/>
      <c r="G47" s="88"/>
      <c r="H47" s="88"/>
      <c r="I47" s="88"/>
      <c r="J47" s="88"/>
      <c r="K47" s="88"/>
      <c r="L47" s="89"/>
      <c r="M47" s="2"/>
    </row>
    <row r="48" spans="1:15" ht="47.25" x14ac:dyDescent="0.25">
      <c r="A48" s="1"/>
      <c r="B48" s="79"/>
      <c r="C48" s="80"/>
      <c r="D48" s="81"/>
      <c r="E48" s="13" t="s">
        <v>23</v>
      </c>
      <c r="F48" s="14">
        <f>F45+F42+F39+F35+F31+F27+F22+F19+F16+F12</f>
        <v>349000</v>
      </c>
      <c r="G48" s="82"/>
      <c r="H48" s="83"/>
      <c r="I48" s="83"/>
      <c r="J48" s="84"/>
      <c r="K48" s="13" t="s">
        <v>24</v>
      </c>
      <c r="L48" s="15">
        <f>L45+L42+L39+L35+L31+L27+L22+L19+L16+L12</f>
        <v>267703.62</v>
      </c>
      <c r="M48" s="2"/>
    </row>
    <row r="49" spans="1:15" ht="15.75" x14ac:dyDescent="0.25">
      <c r="A49" s="1"/>
      <c r="B49" s="76"/>
      <c r="C49" s="77"/>
      <c r="D49" s="77"/>
      <c r="E49" s="77"/>
      <c r="F49" s="77"/>
      <c r="G49" s="77"/>
      <c r="H49" s="77"/>
      <c r="I49" s="77"/>
      <c r="J49" s="77"/>
      <c r="K49" s="77"/>
      <c r="L49" s="78"/>
      <c r="M49" s="2"/>
    </row>
    <row r="50" spans="1:15" ht="15.75" x14ac:dyDescent="0.25">
      <c r="A50" s="1"/>
      <c r="B50" s="85" t="s">
        <v>25</v>
      </c>
      <c r="C50" s="85"/>
      <c r="D50" s="85"/>
      <c r="E50" s="85"/>
      <c r="F50" s="25"/>
      <c r="G50" s="25"/>
      <c r="H50" s="25"/>
      <c r="I50" s="25"/>
      <c r="J50" s="25"/>
      <c r="K50" s="25"/>
      <c r="L50" s="26"/>
      <c r="M50" s="2"/>
    </row>
    <row r="51" spans="1:15" ht="15.75" x14ac:dyDescent="0.25">
      <c r="A51" s="1"/>
      <c r="B51" s="104" t="s">
        <v>26</v>
      </c>
      <c r="C51" s="104"/>
      <c r="D51" s="86">
        <v>24779</v>
      </c>
      <c r="E51" s="86"/>
      <c r="F51" s="27"/>
      <c r="G51" s="27"/>
      <c r="H51" s="27"/>
      <c r="I51" s="27"/>
      <c r="J51" s="27"/>
      <c r="K51" s="27"/>
      <c r="L51" s="28"/>
      <c r="M51" s="2"/>
    </row>
    <row r="52" spans="1:15" ht="15.75" x14ac:dyDescent="0.25">
      <c r="A52" s="1"/>
      <c r="B52" s="104" t="s">
        <v>27</v>
      </c>
      <c r="C52" s="104"/>
      <c r="D52" s="86">
        <v>3430.81</v>
      </c>
      <c r="E52" s="86"/>
      <c r="F52" s="27"/>
      <c r="G52" s="27"/>
      <c r="H52" s="27"/>
      <c r="I52" s="27"/>
      <c r="J52" s="27"/>
      <c r="K52" s="27"/>
      <c r="L52" s="28"/>
      <c r="M52" s="2"/>
    </row>
    <row r="53" spans="1:15" ht="15.75" x14ac:dyDescent="0.25">
      <c r="A53" s="1"/>
      <c r="B53" s="105" t="s">
        <v>28</v>
      </c>
      <c r="C53" s="105"/>
      <c r="D53" s="102">
        <v>24744.1</v>
      </c>
      <c r="E53" s="102"/>
      <c r="F53" s="27"/>
      <c r="G53" s="27"/>
      <c r="H53" s="27"/>
      <c r="I53" s="27"/>
      <c r="J53" s="27"/>
      <c r="K53" s="27"/>
      <c r="L53" s="28"/>
      <c r="M53" s="2"/>
    </row>
    <row r="54" spans="1:15" ht="15.75" x14ac:dyDescent="0.25">
      <c r="A54" s="1"/>
      <c r="B54" s="85" t="s">
        <v>29</v>
      </c>
      <c r="C54" s="85"/>
      <c r="D54" s="103">
        <f>SUM(D51:D53)</f>
        <v>52953.91</v>
      </c>
      <c r="E54" s="103"/>
      <c r="F54" s="29"/>
      <c r="G54" s="29"/>
      <c r="H54" s="29"/>
      <c r="I54" s="29"/>
      <c r="J54" s="29"/>
      <c r="K54" s="29"/>
      <c r="L54" s="30"/>
      <c r="M54" s="2"/>
      <c r="O54" t="s">
        <v>32</v>
      </c>
    </row>
    <row r="55" spans="1:15" ht="74.25" customHeight="1" x14ac:dyDescent="0.25">
      <c r="A55" s="1"/>
      <c r="B55" s="62" t="s">
        <v>73</v>
      </c>
      <c r="C55" s="63"/>
      <c r="D55" s="63"/>
      <c r="E55" s="63"/>
      <c r="F55" s="63"/>
      <c r="G55" s="63"/>
      <c r="H55" s="63"/>
      <c r="I55" s="63"/>
      <c r="J55" s="63"/>
      <c r="K55" s="63"/>
      <c r="L55" s="93"/>
      <c r="M55" s="2"/>
    </row>
    <row r="56" spans="1:15" ht="72.75" customHeight="1" x14ac:dyDescent="0.25">
      <c r="A56" s="1"/>
      <c r="B56" s="95"/>
      <c r="C56" s="96"/>
      <c r="D56" s="16" t="s">
        <v>30</v>
      </c>
      <c r="E56" s="99" t="s">
        <v>15</v>
      </c>
      <c r="F56" s="100"/>
      <c r="G56" s="101"/>
      <c r="H56" s="16" t="s">
        <v>31</v>
      </c>
      <c r="I56" s="97" t="s">
        <v>71</v>
      </c>
      <c r="J56" s="98"/>
      <c r="K56" s="98"/>
      <c r="L56" s="96"/>
      <c r="M56" s="2"/>
    </row>
    <row r="57" spans="1:15" ht="15.75" x14ac:dyDescent="0.25">
      <c r="A57" s="1"/>
      <c r="B57" s="94"/>
      <c r="C57" s="94"/>
      <c r="D57" s="94"/>
      <c r="E57" s="94"/>
      <c r="F57" s="94"/>
      <c r="G57" s="94"/>
      <c r="H57" s="94"/>
      <c r="I57" s="94"/>
      <c r="J57" s="94"/>
      <c r="K57" s="94"/>
      <c r="L57" s="94"/>
      <c r="M57" s="2"/>
    </row>
    <row r="59" spans="1:15" x14ac:dyDescent="0.25">
      <c r="H59" s="21"/>
    </row>
    <row r="60" spans="1:15" x14ac:dyDescent="0.25">
      <c r="H60" s="21"/>
    </row>
    <row r="61" spans="1:15" x14ac:dyDescent="0.25">
      <c r="H61" s="21"/>
    </row>
  </sheetData>
  <mergeCells count="52">
    <mergeCell ref="D53:E53"/>
    <mergeCell ref="D54:E54"/>
    <mergeCell ref="B51:C51"/>
    <mergeCell ref="B52:C52"/>
    <mergeCell ref="B53:C53"/>
    <mergeCell ref="B54:C54"/>
    <mergeCell ref="D52:E52"/>
    <mergeCell ref="B55:L55"/>
    <mergeCell ref="B57:L57"/>
    <mergeCell ref="B56:C56"/>
    <mergeCell ref="I56:L56"/>
    <mergeCell ref="E56:G56"/>
    <mergeCell ref="B39:E39"/>
    <mergeCell ref="B32:L32"/>
    <mergeCell ref="B35:E35"/>
    <mergeCell ref="B36:L36"/>
    <mergeCell ref="B47:L47"/>
    <mergeCell ref="B45:E45"/>
    <mergeCell ref="B40:L40"/>
    <mergeCell ref="B42:E42"/>
    <mergeCell ref="B43:L43"/>
    <mergeCell ref="B49:L49"/>
    <mergeCell ref="B48:D48"/>
    <mergeCell ref="G48:J48"/>
    <mergeCell ref="B50:E50"/>
    <mergeCell ref="D51:E51"/>
    <mergeCell ref="B23:L23"/>
    <mergeCell ref="B27:E27"/>
    <mergeCell ref="B28:L28"/>
    <mergeCell ref="D5:D7"/>
    <mergeCell ref="E5:E7"/>
    <mergeCell ref="F5:F7"/>
    <mergeCell ref="B8:L8"/>
    <mergeCell ref="B12:E12"/>
    <mergeCell ref="B13:L13"/>
    <mergeCell ref="B16:E16"/>
    <mergeCell ref="B17:L17"/>
    <mergeCell ref="B19:E19"/>
    <mergeCell ref="B20:L20"/>
    <mergeCell ref="B22:E22"/>
    <mergeCell ref="B2:L2"/>
    <mergeCell ref="B3:L3"/>
    <mergeCell ref="B4:L4"/>
    <mergeCell ref="G5:I5"/>
    <mergeCell ref="J5:J7"/>
    <mergeCell ref="K5:K7"/>
    <mergeCell ref="L5:L7"/>
    <mergeCell ref="G6:G7"/>
    <mergeCell ref="H6:H7"/>
    <mergeCell ref="I6:I7"/>
    <mergeCell ref="B5:B7"/>
    <mergeCell ref="C5:C7"/>
  </mergeCells>
  <printOptions horizontalCentered="1"/>
  <pageMargins left="0.25" right="0.25" top="0.75" bottom="0.75" header="0.3" footer="0.3"/>
  <pageSetup paperSize="5" scale="59" fitToWidth="0" fitToHeight="0" orientation="landscape" r:id="rId1"/>
  <headerFooter>
    <oddFooter>Página &amp;P</oddFooter>
  </headerFooter>
  <rowBreaks count="2" manualBreakCount="2">
    <brk id="27" max="12" man="1"/>
    <brk id="46" max="1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Geraldine Peña</dc:creator>
  <cp:lastModifiedBy>Waleska Benzan</cp:lastModifiedBy>
  <cp:lastPrinted>2026-06-09T15:00:11Z</cp:lastPrinted>
  <dcterms:created xsi:type="dcterms:W3CDTF">2021-07-20T15:29:34Z</dcterms:created>
  <dcterms:modified xsi:type="dcterms:W3CDTF">2026-09-10T20:16:20Z</dcterms:modified>
</cp:coreProperties>
</file>